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30" tabRatio="888" activeTab="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definedNames>
    <definedName name="_xlnm.Print_Area" localSheetId="10">summary!$A$1:$S$26</definedName>
    <definedName name="_xlnm.Print_Titles" localSheetId="1">input1!$1:$3</definedName>
    <definedName name="_xlnm.Print_Titles" localSheetId="2">input2!$1:$3</definedName>
    <definedName name="_xlnm.Print_Titles" localSheetId="3">input3!$1:$3</definedName>
    <definedName name="_xlnm.Print_Titles" localSheetId="7">report1!$1:$3</definedName>
    <definedName name="_xlnm.Print_Titles" localSheetId="8">report2!$1:$3</definedName>
    <definedName name="_xlnm.Print_Titles" localSheetId="9">report3!$1:$3</definedName>
  </definedNames>
  <calcPr calcId="152511"/>
</workbook>
</file>

<file path=xl/calcChain.xml><?xml version="1.0" encoding="utf-8"?>
<calcChain xmlns="http://schemas.openxmlformats.org/spreadsheetml/2006/main">
  <c r="D21" i="11" l="1"/>
  <c r="AE4" i="1" l="1"/>
  <c r="AF4" i="1" s="1"/>
  <c r="AG4" i="1"/>
  <c r="AH4" i="1" s="1"/>
  <c r="AI4" i="1" s="1"/>
  <c r="AJ4" i="1"/>
  <c r="AK4" i="1"/>
  <c r="AN4" i="1"/>
  <c r="AO4" i="1"/>
  <c r="AE5" i="1"/>
  <c r="AF5" i="1" s="1"/>
  <c r="AG5" i="1"/>
  <c r="AH5" i="1" s="1"/>
  <c r="AI5" i="1" s="1"/>
  <c r="AJ5" i="1"/>
  <c r="AK5" i="1"/>
  <c r="AN5" i="1"/>
  <c r="AO5" i="1"/>
  <c r="AE6" i="1"/>
  <c r="AF6" i="1" s="1"/>
  <c r="AG6" i="1"/>
  <c r="AH6" i="1" s="1"/>
  <c r="AI6" i="1" s="1"/>
  <c r="AJ6" i="1"/>
  <c r="AK6" i="1"/>
  <c r="AN6" i="1"/>
  <c r="AO6" i="1"/>
  <c r="AE7" i="1"/>
  <c r="AF7" i="1" s="1"/>
  <c r="AG7" i="1"/>
  <c r="AH7" i="1" s="1"/>
  <c r="AI7" i="1" s="1"/>
  <c r="AJ7" i="1"/>
  <c r="AK7" i="1"/>
  <c r="AN7" i="1"/>
  <c r="AO7" i="1"/>
  <c r="AE8" i="1"/>
  <c r="AF8" i="1" s="1"/>
  <c r="AG8" i="1"/>
  <c r="AH8" i="1" s="1"/>
  <c r="AI8" i="1" s="1"/>
  <c r="AJ8" i="1"/>
  <c r="AK8" i="1"/>
  <c r="AN8" i="1"/>
  <c r="AO8" i="1"/>
  <c r="AE9" i="1"/>
  <c r="AF9" i="1" s="1"/>
  <c r="AG9" i="1"/>
  <c r="AH9" i="1" s="1"/>
  <c r="AI9" i="1" s="1"/>
  <c r="AJ9" i="1"/>
  <c r="AK9" i="1"/>
  <c r="AN9" i="1"/>
  <c r="AO9" i="1"/>
  <c r="AE10" i="1"/>
  <c r="AF10" i="1" s="1"/>
  <c r="AG10" i="1"/>
  <c r="AH10" i="1" s="1"/>
  <c r="AI10" i="1" s="1"/>
  <c r="AJ10" i="1"/>
  <c r="AK10" i="1"/>
  <c r="AN10" i="1"/>
  <c r="AO10" i="1"/>
  <c r="AE11" i="1"/>
  <c r="AF11" i="1" s="1"/>
  <c r="AG11" i="1"/>
  <c r="AH11" i="1" s="1"/>
  <c r="AI11" i="1" s="1"/>
  <c r="AJ11" i="1"/>
  <c r="AK11" i="1"/>
  <c r="AN11" i="1"/>
  <c r="AO11" i="1"/>
  <c r="AE12" i="1"/>
  <c r="AF12" i="1" s="1"/>
  <c r="AG12" i="1"/>
  <c r="AH12" i="1" s="1"/>
  <c r="AI12" i="1" s="1"/>
  <c r="AJ12" i="1"/>
  <c r="AK12" i="1"/>
  <c r="AN12" i="1"/>
  <c r="AO12" i="1"/>
  <c r="AE13" i="1"/>
  <c r="AF13" i="1" s="1"/>
  <c r="AG13" i="1"/>
  <c r="AH13" i="1" s="1"/>
  <c r="AI13" i="1" s="1"/>
  <c r="AJ13" i="1"/>
  <c r="AK13" i="1"/>
  <c r="AN13" i="1"/>
  <c r="AO13" i="1"/>
  <c r="AE14" i="1"/>
  <c r="AF14" i="1" s="1"/>
  <c r="AG14" i="1"/>
  <c r="AH14" i="1" s="1"/>
  <c r="AI14" i="1" s="1"/>
  <c r="AJ14" i="1"/>
  <c r="AK14" i="1"/>
  <c r="AN14" i="1"/>
  <c r="AO14" i="1"/>
  <c r="AE15" i="1"/>
  <c r="AF15" i="1" s="1"/>
  <c r="AG15" i="1"/>
  <c r="AH15" i="1" s="1"/>
  <c r="AI15" i="1" s="1"/>
  <c r="AJ15" i="1"/>
  <c r="AK15" i="1"/>
  <c r="AN15" i="1"/>
  <c r="AO15" i="1"/>
  <c r="AE16" i="1"/>
  <c r="AF16" i="1" s="1"/>
  <c r="AG16" i="1"/>
  <c r="AH16" i="1" s="1"/>
  <c r="AI16" i="1" s="1"/>
  <c r="AJ16" i="1"/>
  <c r="AK16" i="1"/>
  <c r="AN16" i="1"/>
  <c r="AO16" i="1"/>
  <c r="AE17" i="1"/>
  <c r="AF17" i="1" s="1"/>
  <c r="AG17" i="1"/>
  <c r="AH17" i="1" s="1"/>
  <c r="AI17" i="1" s="1"/>
  <c r="AJ17" i="1"/>
  <c r="AK17" i="1"/>
  <c r="AN17" i="1"/>
  <c r="AO17" i="1"/>
  <c r="AE18" i="1"/>
  <c r="AF18" i="1" s="1"/>
  <c r="AG18" i="1"/>
  <c r="AH18" i="1" s="1"/>
  <c r="AI18" i="1" s="1"/>
  <c r="AJ18" i="1"/>
  <c r="AK18" i="1"/>
  <c r="AN18" i="1"/>
  <c r="AO18" i="1"/>
  <c r="AE19" i="1"/>
  <c r="AF19" i="1" s="1"/>
  <c r="AG19" i="1"/>
  <c r="AH19" i="1" s="1"/>
  <c r="AI19" i="1" s="1"/>
  <c r="AJ19" i="1"/>
  <c r="AK19" i="1"/>
  <c r="AN19" i="1"/>
  <c r="AO19" i="1"/>
  <c r="AE20" i="1"/>
  <c r="AF20" i="1" s="1"/>
  <c r="AG20" i="1"/>
  <c r="AH20" i="1" s="1"/>
  <c r="AI20" i="1" s="1"/>
  <c r="AJ20" i="1"/>
  <c r="AK20" i="1"/>
  <c r="AN20" i="1"/>
  <c r="AO20" i="1"/>
  <c r="AE21" i="1"/>
  <c r="AF21" i="1" s="1"/>
  <c r="AG21" i="1"/>
  <c r="AH21" i="1" s="1"/>
  <c r="AI21" i="1" s="1"/>
  <c r="AJ21" i="1"/>
  <c r="AK21" i="1"/>
  <c r="AN21" i="1"/>
  <c r="AO21" i="1"/>
  <c r="AP4" i="1" l="1"/>
  <c r="AP20" i="1"/>
  <c r="AP18" i="1"/>
  <c r="AP10" i="1"/>
  <c r="AP15" i="1"/>
  <c r="AP13" i="1"/>
  <c r="AP9" i="1"/>
  <c r="AP7" i="1"/>
  <c r="AP21" i="1"/>
  <c r="AP19" i="1"/>
  <c r="AP17" i="1"/>
  <c r="AP16" i="1"/>
  <c r="AP14" i="1"/>
  <c r="AP12" i="1"/>
  <c r="AP11" i="1"/>
  <c r="AP8" i="1"/>
  <c r="AP6" i="1"/>
  <c r="AP5" i="1"/>
  <c r="AL21" i="1"/>
  <c r="AM21" i="1" s="1"/>
  <c r="AL20" i="1"/>
  <c r="AM20" i="1" s="1"/>
  <c r="AL19" i="1"/>
  <c r="AM19" i="1" s="1"/>
  <c r="AL18" i="1"/>
  <c r="AM18" i="1" s="1"/>
  <c r="AL17" i="1"/>
  <c r="AM17" i="1" s="1"/>
  <c r="AL16" i="1"/>
  <c r="AM16" i="1" s="1"/>
  <c r="AL15" i="1"/>
  <c r="AM15" i="1" s="1"/>
  <c r="AL14" i="1"/>
  <c r="AM14" i="1" s="1"/>
  <c r="AL13" i="1"/>
  <c r="AM13" i="1" s="1"/>
  <c r="AL12" i="1"/>
  <c r="AM12" i="1" s="1"/>
  <c r="AL11" i="1"/>
  <c r="AM11" i="1" s="1"/>
  <c r="AL10" i="1"/>
  <c r="AM10" i="1" s="1"/>
  <c r="AL9" i="1"/>
  <c r="AM9" i="1" s="1"/>
  <c r="AL8" i="1"/>
  <c r="AM8" i="1" s="1"/>
  <c r="AL7" i="1"/>
  <c r="AM7" i="1" s="1"/>
  <c r="AL6" i="1"/>
  <c r="AM6" i="1" s="1"/>
  <c r="AL5" i="1"/>
  <c r="AM5" i="1" s="1"/>
  <c r="AL4" i="1"/>
  <c r="AM4" i="1" s="1"/>
  <c r="AE17" i="3" l="1"/>
  <c r="AF17" i="3" s="1"/>
  <c r="AG17" i="3"/>
  <c r="AH17" i="3" s="1"/>
  <c r="AI17" i="3" s="1"/>
  <c r="AJ17" i="3"/>
  <c r="AK17" i="3"/>
  <c r="AN17" i="3"/>
  <c r="AO17" i="3"/>
  <c r="AR17" i="3"/>
  <c r="AS17" i="3" s="1"/>
  <c r="AR19" i="1"/>
  <c r="AS19" i="1" s="1"/>
  <c r="AL17" i="3" l="1"/>
  <c r="AM17" i="3" s="1"/>
  <c r="AP17" i="3"/>
  <c r="AQ17" i="3" s="1"/>
  <c r="AQ19" i="1"/>
  <c r="AN13" i="2"/>
  <c r="AN14" i="2"/>
  <c r="AN15" i="2"/>
  <c r="AN16" i="2"/>
  <c r="AN17" i="2"/>
  <c r="AN18" i="2"/>
  <c r="AN19" i="2"/>
  <c r="AN20" i="2"/>
  <c r="AN21" i="2"/>
  <c r="AR5" i="1"/>
  <c r="AS5" i="1" s="1"/>
  <c r="AR6" i="1"/>
  <c r="AS6" i="1" s="1"/>
  <c r="AR7" i="1"/>
  <c r="AR8" i="1"/>
  <c r="AS8" i="1" s="1"/>
  <c r="AR9" i="1"/>
  <c r="AS9" i="1" s="1"/>
  <c r="AR10" i="1"/>
  <c r="AS10" i="1" s="1"/>
  <c r="AR11" i="1"/>
  <c r="AS11" i="1" s="1"/>
  <c r="AR12" i="1"/>
  <c r="AS12" i="1" s="1"/>
  <c r="AR13" i="1"/>
  <c r="AS13" i="1" s="1"/>
  <c r="AR14" i="1"/>
  <c r="AS14" i="1" s="1"/>
  <c r="AR15" i="1"/>
  <c r="AS15" i="1" s="1"/>
  <c r="AR16" i="1"/>
  <c r="AS16" i="1" s="1"/>
  <c r="AR17" i="1"/>
  <c r="AS17" i="1" s="1"/>
  <c r="AR18" i="1"/>
  <c r="AS18" i="1" s="1"/>
  <c r="AR20" i="1"/>
  <c r="AS20" i="1" s="1"/>
  <c r="AR21" i="1"/>
  <c r="AS21" i="1" s="1"/>
  <c r="AQ9" i="1"/>
  <c r="AQ20" i="1"/>
  <c r="AQ21" i="1" l="1"/>
  <c r="AQ17" i="1"/>
  <c r="AQ16" i="1"/>
  <c r="AQ15" i="1"/>
  <c r="AQ13" i="1"/>
  <c r="AQ11" i="1"/>
  <c r="AQ18" i="1"/>
  <c r="AQ14" i="1"/>
  <c r="AQ10" i="1"/>
  <c r="AQ12" i="1"/>
  <c r="AQ8" i="1" l="1"/>
  <c r="AE20" i="2" l="1"/>
  <c r="AF20" i="2" s="1"/>
  <c r="AG20" i="2"/>
  <c r="AH20" i="2" s="1"/>
  <c r="AI20" i="2" s="1"/>
  <c r="AJ20" i="2"/>
  <c r="AK20" i="2"/>
  <c r="AO20" i="2"/>
  <c r="AR20" i="2"/>
  <c r="AS20" i="2" s="1"/>
  <c r="AE21" i="2"/>
  <c r="AF21" i="2" s="1"/>
  <c r="AG21" i="2"/>
  <c r="AH21" i="2" s="1"/>
  <c r="AI21" i="2" s="1"/>
  <c r="AJ21" i="2"/>
  <c r="AK21" i="2"/>
  <c r="AO21" i="2"/>
  <c r="AR21" i="2"/>
  <c r="AS21" i="2" s="1"/>
  <c r="AP21" i="2" l="1"/>
  <c r="AQ21" i="2" s="1"/>
  <c r="AL21" i="2"/>
  <c r="AM21" i="2" s="1"/>
  <c r="AL20" i="2"/>
  <c r="AM20" i="2" s="1"/>
  <c r="AP20" i="2"/>
  <c r="AQ20" i="2" s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M22" i="7"/>
  <c r="N22" i="7" s="1"/>
  <c r="M23" i="7"/>
  <c r="N23" i="7" s="1"/>
  <c r="M30" i="7"/>
  <c r="M32" i="7"/>
  <c r="M33" i="7"/>
  <c r="M34" i="7"/>
  <c r="M36" i="7"/>
  <c r="M37" i="7"/>
  <c r="M38" i="7"/>
  <c r="M44" i="7"/>
  <c r="N44" i="7" s="1"/>
  <c r="I10" i="7"/>
  <c r="J10" i="7" s="1"/>
  <c r="I13" i="7"/>
  <c r="J13" i="7" s="1"/>
  <c r="I18" i="7"/>
  <c r="J18" i="7" s="1"/>
  <c r="I20" i="7"/>
  <c r="J20" i="7" s="1"/>
  <c r="I21" i="7"/>
  <c r="J21" i="7" s="1"/>
  <c r="I22" i="7"/>
  <c r="J22" i="7" s="1"/>
  <c r="I23" i="7"/>
  <c r="J23" i="7" s="1"/>
  <c r="I30" i="7"/>
  <c r="I32" i="7"/>
  <c r="I33" i="7"/>
  <c r="I34" i="7"/>
  <c r="I36" i="7"/>
  <c r="I37" i="7"/>
  <c r="I38" i="7"/>
  <c r="I44" i="7"/>
  <c r="J44" i="7" s="1"/>
  <c r="K44" i="7"/>
  <c r="L44" i="7" s="1"/>
  <c r="K38" i="7"/>
  <c r="K37" i="7"/>
  <c r="K36" i="7"/>
  <c r="K34" i="7"/>
  <c r="K33" i="7"/>
  <c r="K32" i="7"/>
  <c r="K30" i="7"/>
  <c r="K23" i="7"/>
  <c r="L23" i="7" s="1"/>
  <c r="K22" i="7"/>
  <c r="L22" i="7" s="1"/>
  <c r="K14" i="7"/>
  <c r="L14" i="7" s="1"/>
  <c r="G9" i="11"/>
  <c r="H9" i="11" s="1"/>
  <c r="G10" i="7"/>
  <c r="G14" i="7"/>
  <c r="G17" i="7"/>
  <c r="G18" i="7"/>
  <c r="G21" i="7"/>
  <c r="G22" i="7"/>
  <c r="G23" i="7"/>
  <c r="G30" i="7"/>
  <c r="G32" i="7"/>
  <c r="G33" i="7"/>
  <c r="G34" i="7"/>
  <c r="G36" i="7"/>
  <c r="G37" i="7"/>
  <c r="G38" i="7"/>
  <c r="G44" i="7"/>
  <c r="O9" i="7"/>
  <c r="P9" i="7" s="1"/>
  <c r="O10" i="7"/>
  <c r="P10" i="7" s="1"/>
  <c r="O14" i="7"/>
  <c r="P14" i="7" s="1"/>
  <c r="O17" i="7"/>
  <c r="P17" i="7" s="1"/>
  <c r="O18" i="7"/>
  <c r="P18" i="7" s="1"/>
  <c r="O21" i="7"/>
  <c r="P21" i="7" s="1"/>
  <c r="O22" i="7"/>
  <c r="P22" i="7" s="1"/>
  <c r="O23" i="7"/>
  <c r="P23" i="7" s="1"/>
  <c r="O30" i="7"/>
  <c r="O32" i="7"/>
  <c r="O33" i="7"/>
  <c r="O34" i="7"/>
  <c r="O36" i="7"/>
  <c r="O37" i="7"/>
  <c r="O38" i="7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R4" i="1"/>
  <c r="AS4" i="1" s="1"/>
  <c r="O4" i="7" s="1"/>
  <c r="P4" i="7" s="1"/>
  <c r="I8" i="7"/>
  <c r="J8" i="7" s="1"/>
  <c r="O8" i="7"/>
  <c r="P8" i="7" s="1"/>
  <c r="G6" i="8"/>
  <c r="H6" i="8" s="1"/>
  <c r="G5" i="7"/>
  <c r="O5" i="7"/>
  <c r="P5" i="7" s="1"/>
  <c r="G28" i="7"/>
  <c r="I28" i="7"/>
  <c r="M28" i="7"/>
  <c r="O28" i="7"/>
  <c r="G27" i="7"/>
  <c r="H27" i="7" s="1"/>
  <c r="I27" i="7"/>
  <c r="K27" i="7"/>
  <c r="M27" i="7"/>
  <c r="O27" i="7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K39" i="7"/>
  <c r="M39" i="7"/>
  <c r="O39" i="7"/>
  <c r="I26" i="7"/>
  <c r="J26" i="7" s="1"/>
  <c r="K26" i="7"/>
  <c r="L26" i="7" s="1"/>
  <c r="G26" i="7"/>
  <c r="O26" i="7"/>
  <c r="P26" i="7" s="1"/>
  <c r="G29" i="7"/>
  <c r="I29" i="7"/>
  <c r="K29" i="7"/>
  <c r="M29" i="7"/>
  <c r="O29" i="7"/>
  <c r="G31" i="7"/>
  <c r="I31" i="7"/>
  <c r="K31" i="7"/>
  <c r="M31" i="7"/>
  <c r="O31" i="7"/>
  <c r="G35" i="7"/>
  <c r="I35" i="7"/>
  <c r="K35" i="7"/>
  <c r="M35" i="7"/>
  <c r="O35" i="7"/>
  <c r="G12" i="11"/>
  <c r="H12" i="11" s="1"/>
  <c r="O12" i="7"/>
  <c r="P12" i="7" s="1"/>
  <c r="G15" i="7"/>
  <c r="I15" i="7"/>
  <c r="J15" i="7" s="1"/>
  <c r="K15" i="7"/>
  <c r="L15" i="7" s="1"/>
  <c r="O15" i="7"/>
  <c r="P15" i="7" s="1"/>
  <c r="G11" i="7"/>
  <c r="O11" i="7"/>
  <c r="P11" i="7" s="1"/>
  <c r="G16" i="7"/>
  <c r="I16" i="7"/>
  <c r="J16" i="7" s="1"/>
  <c r="O16" i="7"/>
  <c r="P16" i="7" s="1"/>
  <c r="G19" i="7"/>
  <c r="O19" i="7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H44" i="6" s="1"/>
  <c r="I44" i="6"/>
  <c r="J44" i="6" s="1"/>
  <c r="M44" i="6"/>
  <c r="N44" i="6" s="1"/>
  <c r="O44" i="6"/>
  <c r="P44" i="6" s="1"/>
  <c r="G43" i="6"/>
  <c r="H43" i="6" s="1"/>
  <c r="I43" i="6"/>
  <c r="J43" i="6" s="1"/>
  <c r="K43" i="6"/>
  <c r="L43" i="6" s="1"/>
  <c r="M43" i="6"/>
  <c r="N43" i="6" s="1"/>
  <c r="O43" i="6"/>
  <c r="P43" i="6" s="1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P39" i="6" s="1"/>
  <c r="G38" i="6"/>
  <c r="I38" i="6"/>
  <c r="J38" i="6" s="1"/>
  <c r="K38" i="6"/>
  <c r="L38" i="6" s="1"/>
  <c r="O38" i="6"/>
  <c r="P38" i="6" s="1"/>
  <c r="G37" i="6"/>
  <c r="I37" i="6"/>
  <c r="J37" i="6" s="1"/>
  <c r="K37" i="6"/>
  <c r="L37" i="6" s="1"/>
  <c r="M37" i="6"/>
  <c r="N37" i="6" s="1"/>
  <c r="O37" i="6"/>
  <c r="P37" i="6" s="1"/>
  <c r="G36" i="6"/>
  <c r="H36" i="6" s="1"/>
  <c r="I36" i="6"/>
  <c r="J36" i="6" s="1"/>
  <c r="K36" i="6"/>
  <c r="L36" i="6" s="1"/>
  <c r="O36" i="6"/>
  <c r="G35" i="6"/>
  <c r="I35" i="6"/>
  <c r="K35" i="6"/>
  <c r="L35" i="6" s="1"/>
  <c r="M35" i="6"/>
  <c r="N35" i="6" s="1"/>
  <c r="O35" i="6"/>
  <c r="P35" i="6" s="1"/>
  <c r="G34" i="6"/>
  <c r="H34" i="6" s="1"/>
  <c r="I34" i="6"/>
  <c r="J34" i="6" s="1"/>
  <c r="K34" i="6"/>
  <c r="L34" i="6" s="1"/>
  <c r="O34" i="6"/>
  <c r="G33" i="6"/>
  <c r="I33" i="6"/>
  <c r="J33" i="6" s="1"/>
  <c r="K33" i="6"/>
  <c r="L33" i="6" s="1"/>
  <c r="M33" i="6"/>
  <c r="N33" i="6" s="1"/>
  <c r="O33" i="6"/>
  <c r="P33" i="6" s="1"/>
  <c r="G32" i="6"/>
  <c r="H32" i="6" s="1"/>
  <c r="I32" i="6"/>
  <c r="J32" i="6" s="1"/>
  <c r="K32" i="6"/>
  <c r="L32" i="6" s="1"/>
  <c r="O32" i="6"/>
  <c r="P32" i="6" s="1"/>
  <c r="G31" i="6"/>
  <c r="I31" i="6"/>
  <c r="K31" i="6"/>
  <c r="L31" i="6" s="1"/>
  <c r="M31" i="6"/>
  <c r="N31" i="6" s="1"/>
  <c r="O31" i="6"/>
  <c r="P31" i="6" s="1"/>
  <c r="G30" i="6"/>
  <c r="I30" i="6"/>
  <c r="J30" i="6" s="1"/>
  <c r="K30" i="6"/>
  <c r="L30" i="6" s="1"/>
  <c r="O30" i="6"/>
  <c r="P30" i="6" s="1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AE18" i="2"/>
  <c r="AF18" i="2" s="1"/>
  <c r="AG18" i="2"/>
  <c r="AH18" i="2" s="1"/>
  <c r="AI18" i="2" s="1"/>
  <c r="I18" i="6" s="1"/>
  <c r="J18" i="6" s="1"/>
  <c r="AJ18" i="2"/>
  <c r="AK18" i="2"/>
  <c r="AO18" i="2"/>
  <c r="AR18" i="2"/>
  <c r="AS18" i="2" s="1"/>
  <c r="O18" i="6" s="1"/>
  <c r="P18" i="6" s="1"/>
  <c r="AE17" i="2"/>
  <c r="AF17" i="2" s="1"/>
  <c r="G17" i="6" s="1"/>
  <c r="AG17" i="2"/>
  <c r="AH17" i="2" s="1"/>
  <c r="AI17" i="2" s="1"/>
  <c r="AJ17" i="2"/>
  <c r="AK17" i="2"/>
  <c r="AO17" i="2"/>
  <c r="AR17" i="2"/>
  <c r="AS17" i="2" s="1"/>
  <c r="O17" i="6" s="1"/>
  <c r="AE14" i="2"/>
  <c r="AF14" i="2" s="1"/>
  <c r="G14" i="6" s="1"/>
  <c r="AG14" i="2"/>
  <c r="AH14" i="2" s="1"/>
  <c r="AI14" i="2" s="1"/>
  <c r="I14" i="6" s="1"/>
  <c r="J14" i="6" s="1"/>
  <c r="AJ14" i="2"/>
  <c r="AK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O13" i="2"/>
  <c r="AR13" i="2"/>
  <c r="AS13" i="2" s="1"/>
  <c r="AE11" i="2"/>
  <c r="AF11" i="2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H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 s="1"/>
  <c r="AG6" i="2"/>
  <c r="AH6" i="2" s="1"/>
  <c r="AI6" i="2" s="1"/>
  <c r="I6" i="6" s="1"/>
  <c r="J6" i="6" s="1"/>
  <c r="AJ6" i="2"/>
  <c r="AK6" i="2"/>
  <c r="AN6" i="2"/>
  <c r="AO6" i="2"/>
  <c r="AR6" i="2"/>
  <c r="AS6" i="2" s="1"/>
  <c r="O6" i="6" s="1"/>
  <c r="P6" i="6" s="1"/>
  <c r="AE4" i="2"/>
  <c r="AF4" i="2" s="1"/>
  <c r="G4" i="6" s="1"/>
  <c r="H4" i="6" s="1"/>
  <c r="AG4" i="2"/>
  <c r="AH4" i="2" s="1"/>
  <c r="AI4" i="2" s="1"/>
  <c r="I4" i="6" s="1"/>
  <c r="J4" i="6" s="1"/>
  <c r="AJ4" i="2"/>
  <c r="AK4" i="2"/>
  <c r="AN4" i="2"/>
  <c r="AO4" i="2"/>
  <c r="AR4" i="2"/>
  <c r="AS4" i="2" s="1"/>
  <c r="O4" i="6" s="1"/>
  <c r="P36" i="6"/>
  <c r="P34" i="6"/>
  <c r="J42" i="6"/>
  <c r="H40" i="6"/>
  <c r="H38" i="6"/>
  <c r="H30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 s="1"/>
  <c r="I7" i="6" s="1"/>
  <c r="J7" i="6" s="1"/>
  <c r="AJ7" i="2"/>
  <c r="AK7" i="2"/>
  <c r="AN7" i="2"/>
  <c r="AO7" i="2"/>
  <c r="AR7" i="2"/>
  <c r="AS7" i="2" s="1"/>
  <c r="O7" i="6" s="1"/>
  <c r="P7" i="6" s="1"/>
  <c r="AE19" i="2"/>
  <c r="AF19" i="2" s="1"/>
  <c r="G19" i="6" s="1"/>
  <c r="AG19" i="2"/>
  <c r="AH19" i="2" s="1"/>
  <c r="AI19" i="2" s="1"/>
  <c r="I19" i="6" s="1"/>
  <c r="J19" i="6" s="1"/>
  <c r="AJ19" i="2"/>
  <c r="AK19" i="2"/>
  <c r="AO19" i="2"/>
  <c r="AR19" i="2"/>
  <c r="AS19" i="2" s="1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G12" i="2"/>
  <c r="AH12" i="2" s="1"/>
  <c r="AI12" i="2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H44" i="5" s="1"/>
  <c r="I44" i="5"/>
  <c r="J44" i="5" s="1"/>
  <c r="K44" i="5"/>
  <c r="M44" i="5"/>
  <c r="N44" i="5" s="1"/>
  <c r="O44" i="5"/>
  <c r="G43" i="5"/>
  <c r="H43" i="5" s="1"/>
  <c r="I43" i="5"/>
  <c r="K43" i="5"/>
  <c r="L43" i="5" s="1"/>
  <c r="M43" i="5"/>
  <c r="N43" i="5" s="1"/>
  <c r="O43" i="5"/>
  <c r="P43" i="5" s="1"/>
  <c r="G42" i="5"/>
  <c r="I42" i="5"/>
  <c r="J42" i="5" s="1"/>
  <c r="K42" i="5"/>
  <c r="L42" i="5" s="1"/>
  <c r="M42" i="5"/>
  <c r="N42" i="5" s="1"/>
  <c r="O42" i="5"/>
  <c r="G40" i="5"/>
  <c r="H40" i="5" s="1"/>
  <c r="I40" i="5"/>
  <c r="J40" i="5" s="1"/>
  <c r="K40" i="5"/>
  <c r="L40" i="5" s="1"/>
  <c r="M40" i="5"/>
  <c r="N40" i="5" s="1"/>
  <c r="O40" i="5"/>
  <c r="P40" i="5" s="1"/>
  <c r="G39" i="5"/>
  <c r="I39" i="5"/>
  <c r="J39" i="5" s="1"/>
  <c r="K39" i="5"/>
  <c r="L39" i="5" s="1"/>
  <c r="M39" i="5"/>
  <c r="N39" i="5" s="1"/>
  <c r="O39" i="5"/>
  <c r="P39" i="5" s="1"/>
  <c r="G38" i="5"/>
  <c r="H38" i="5" s="1"/>
  <c r="I38" i="5"/>
  <c r="K38" i="5"/>
  <c r="L38" i="5" s="1"/>
  <c r="M38" i="5"/>
  <c r="N38" i="5" s="1"/>
  <c r="O38" i="5"/>
  <c r="P38" i="5" s="1"/>
  <c r="G37" i="5"/>
  <c r="H37" i="5" s="1"/>
  <c r="I37" i="5"/>
  <c r="J37" i="5" s="1"/>
  <c r="K37" i="5"/>
  <c r="L37" i="5" s="1"/>
  <c r="M37" i="5"/>
  <c r="N37" i="5" s="1"/>
  <c r="O37" i="5"/>
  <c r="P37" i="5" s="1"/>
  <c r="G36" i="5"/>
  <c r="H36" i="5" s="1"/>
  <c r="I36" i="5"/>
  <c r="J36" i="5" s="1"/>
  <c r="K36" i="5"/>
  <c r="L36" i="5" s="1"/>
  <c r="M36" i="5"/>
  <c r="N36" i="5" s="1"/>
  <c r="O36" i="5"/>
  <c r="P36" i="5" s="1"/>
  <c r="G35" i="5"/>
  <c r="H35" i="5" s="1"/>
  <c r="I35" i="5"/>
  <c r="J35" i="5" s="1"/>
  <c r="K35" i="5"/>
  <c r="L35" i="5" s="1"/>
  <c r="M35" i="5"/>
  <c r="N35" i="5" s="1"/>
  <c r="O35" i="5"/>
  <c r="P35" i="5" s="1"/>
  <c r="G34" i="5"/>
  <c r="H34" i="5" s="1"/>
  <c r="I34" i="5"/>
  <c r="J34" i="5" s="1"/>
  <c r="K34" i="5"/>
  <c r="L34" i="5" s="1"/>
  <c r="M34" i="5"/>
  <c r="N34" i="5" s="1"/>
  <c r="O34" i="5"/>
  <c r="P34" i="5" s="1"/>
  <c r="G31" i="5"/>
  <c r="H31" i="5" s="1"/>
  <c r="I31" i="5"/>
  <c r="J31" i="5" s="1"/>
  <c r="K31" i="5"/>
  <c r="L31" i="5" s="1"/>
  <c r="M31" i="5"/>
  <c r="N31" i="5" s="1"/>
  <c r="O31" i="5"/>
  <c r="P31" i="5" s="1"/>
  <c r="G30" i="5"/>
  <c r="H30" i="5" s="1"/>
  <c r="I30" i="5"/>
  <c r="J30" i="5" s="1"/>
  <c r="K30" i="5"/>
  <c r="L30" i="5" s="1"/>
  <c r="M30" i="5"/>
  <c r="N30" i="5" s="1"/>
  <c r="O30" i="5"/>
  <c r="P30" i="5" s="1"/>
  <c r="G29" i="5"/>
  <c r="H29" i="5" s="1"/>
  <c r="I29" i="5"/>
  <c r="J29" i="5" s="1"/>
  <c r="K29" i="5"/>
  <c r="M29" i="5"/>
  <c r="N29" i="5" s="1"/>
  <c r="O29" i="5"/>
  <c r="P29" i="5" s="1"/>
  <c r="G28" i="5"/>
  <c r="H28" i="5" s="1"/>
  <c r="I28" i="5"/>
  <c r="K28" i="5"/>
  <c r="L28" i="5" s="1"/>
  <c r="M28" i="5"/>
  <c r="N28" i="5" s="1"/>
  <c r="O28" i="5"/>
  <c r="P28" i="5" s="1"/>
  <c r="G27" i="5"/>
  <c r="H27" i="5" s="1"/>
  <c r="I27" i="5"/>
  <c r="J27" i="5" s="1"/>
  <c r="K27" i="5"/>
  <c r="O27" i="5"/>
  <c r="P27" i="5" s="1"/>
  <c r="G26" i="5"/>
  <c r="H26" i="5" s="1"/>
  <c r="I26" i="5"/>
  <c r="M26" i="5"/>
  <c r="N26" i="5" s="1"/>
  <c r="O26" i="5"/>
  <c r="P26" i="5" s="1"/>
  <c r="G24" i="5"/>
  <c r="H24" i="5" s="1"/>
  <c r="I24" i="5"/>
  <c r="J24" i="5" s="1"/>
  <c r="K24" i="5"/>
  <c r="L24" i="5" s="1"/>
  <c r="M24" i="5"/>
  <c r="N24" i="5" s="1"/>
  <c r="O24" i="5"/>
  <c r="P24" i="5" s="1"/>
  <c r="G23" i="5"/>
  <c r="H23" i="5" s="1"/>
  <c r="I23" i="5"/>
  <c r="M23" i="5"/>
  <c r="N23" i="5" s="1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AE21" i="3"/>
  <c r="AF21" i="3" s="1"/>
  <c r="AG21" i="3"/>
  <c r="AH21" i="3" s="1"/>
  <c r="AI21" i="3" s="1"/>
  <c r="AJ21" i="3"/>
  <c r="AK21" i="3"/>
  <c r="AN21" i="3"/>
  <c r="AO21" i="3"/>
  <c r="AR21" i="3"/>
  <c r="AS21" i="3" s="1"/>
  <c r="O21" i="5" s="1"/>
  <c r="P21" i="5" s="1"/>
  <c r="AE20" i="3"/>
  <c r="AF20" i="3" s="1"/>
  <c r="G20" i="5" s="1"/>
  <c r="H20" i="5" s="1"/>
  <c r="AG20" i="3"/>
  <c r="AH20" i="3" s="1"/>
  <c r="AI20" i="3" s="1"/>
  <c r="I20" i="5" s="1"/>
  <c r="J20" i="5" s="1"/>
  <c r="AJ20" i="3"/>
  <c r="AK20" i="3"/>
  <c r="AN20" i="3"/>
  <c r="AO20" i="3"/>
  <c r="AR20" i="3"/>
  <c r="AS20" i="3" s="1"/>
  <c r="AE18" i="3"/>
  <c r="AF18" i="3" s="1"/>
  <c r="G18" i="5" s="1"/>
  <c r="H18" i="5" s="1"/>
  <c r="AG18" i="3"/>
  <c r="AH18" i="3" s="1"/>
  <c r="AI18" i="3" s="1"/>
  <c r="I18" i="5" s="1"/>
  <c r="AJ18" i="3"/>
  <c r="AK18" i="3"/>
  <c r="AN18" i="3"/>
  <c r="AO18" i="3"/>
  <c r="AR18" i="3"/>
  <c r="AS18" i="3" s="1"/>
  <c r="O18" i="5" s="1"/>
  <c r="P18" i="5" s="1"/>
  <c r="I17" i="5"/>
  <c r="J17" i="5" s="1"/>
  <c r="AE14" i="3"/>
  <c r="AF14" i="3" s="1"/>
  <c r="G14" i="5" s="1"/>
  <c r="H14" i="5" s="1"/>
  <c r="AG14" i="3"/>
  <c r="AH14" i="3" s="1"/>
  <c r="AI14" i="3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AG10" i="3"/>
  <c r="AH10" i="3" s="1"/>
  <c r="AI10" i="3" s="1"/>
  <c r="I10" i="5" s="1"/>
  <c r="AJ10" i="3"/>
  <c r="AK10" i="3"/>
  <c r="AN10" i="3"/>
  <c r="AO10" i="3"/>
  <c r="AR10" i="3"/>
  <c r="AS10" i="3" s="1"/>
  <c r="AE9" i="3"/>
  <c r="AF9" i="3" s="1"/>
  <c r="AG9" i="3"/>
  <c r="AH9" i="3" s="1"/>
  <c r="AI9" i="3" s="1"/>
  <c r="I9" i="5" s="1"/>
  <c r="J9" i="5" s="1"/>
  <c r="AJ9" i="3"/>
  <c r="AK9" i="3"/>
  <c r="AN9" i="3"/>
  <c r="AO9" i="3"/>
  <c r="AR9" i="3"/>
  <c r="AS9" i="3" s="1"/>
  <c r="O9" i="5" s="1"/>
  <c r="AE8" i="3"/>
  <c r="AF8" i="3" s="1"/>
  <c r="G8" i="5" s="1"/>
  <c r="AG8" i="3"/>
  <c r="AH8" i="3" s="1"/>
  <c r="AI8" i="3" s="1"/>
  <c r="AJ8" i="3"/>
  <c r="AK8" i="3"/>
  <c r="AN8" i="3"/>
  <c r="AO8" i="3"/>
  <c r="AR8" i="3"/>
  <c r="AS8" i="3" s="1"/>
  <c r="AE4" i="3"/>
  <c r="AF4" i="3" s="1"/>
  <c r="AG4" i="3"/>
  <c r="AH4" i="3" s="1"/>
  <c r="AI4" i="3" s="1"/>
  <c r="I4" i="5" s="1"/>
  <c r="AJ4" i="3"/>
  <c r="AK4" i="3"/>
  <c r="AN4" i="3"/>
  <c r="AO4" i="3"/>
  <c r="AR4" i="3"/>
  <c r="AS4" i="3" s="1"/>
  <c r="P44" i="5"/>
  <c r="P42" i="5"/>
  <c r="L44" i="5"/>
  <c r="L29" i="5"/>
  <c r="J43" i="5"/>
  <c r="J38" i="5"/>
  <c r="J28" i="5"/>
  <c r="H42" i="5"/>
  <c r="H39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AJ7" i="3"/>
  <c r="AK7" i="3"/>
  <c r="AN7" i="3"/>
  <c r="AO7" i="3"/>
  <c r="AR7" i="3"/>
  <c r="AS7" i="3" s="1"/>
  <c r="AE12" i="3"/>
  <c r="AF12" i="3" s="1"/>
  <c r="G12" i="5" s="1"/>
  <c r="AG12" i="3"/>
  <c r="AH12" i="3" s="1"/>
  <c r="AI12" i="3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N15" i="3"/>
  <c r="AO15" i="3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AG6" i="3"/>
  <c r="AH6" i="3" s="1"/>
  <c r="AI6" i="3" s="1"/>
  <c r="I6" i="5" s="1"/>
  <c r="AJ6" i="3"/>
  <c r="AK6" i="3"/>
  <c r="AN6" i="3"/>
  <c r="AO6" i="3"/>
  <c r="AR6" i="3"/>
  <c r="AS6" i="3" s="1"/>
  <c r="AE5" i="3"/>
  <c r="AF5" i="3" s="1"/>
  <c r="G5" i="5" s="1"/>
  <c r="AG5" i="3"/>
  <c r="AH5" i="3" s="1"/>
  <c r="AI5" i="3" s="1"/>
  <c r="AJ5" i="3"/>
  <c r="AK5" i="3"/>
  <c r="AN5" i="3"/>
  <c r="AO5" i="3"/>
  <c r="AR5" i="3"/>
  <c r="AS5" i="3" s="1"/>
  <c r="O5" i="5" s="1"/>
  <c r="AE13" i="3"/>
  <c r="AF13" i="3" s="1"/>
  <c r="AG13" i="3"/>
  <c r="AH13" i="3" s="1"/>
  <c r="AJ13" i="3"/>
  <c r="AK13" i="3"/>
  <c r="AN13" i="3"/>
  <c r="AO13" i="3"/>
  <c r="AR13" i="3"/>
  <c r="AS13" i="3" s="1"/>
  <c r="AE16" i="3"/>
  <c r="AF16" i="3" s="1"/>
  <c r="G16" i="5" s="1"/>
  <c r="AG16" i="3"/>
  <c r="AH16" i="3" s="1"/>
  <c r="AI16" i="3" s="1"/>
  <c r="AJ16" i="3"/>
  <c r="AK16" i="3"/>
  <c r="AN16" i="3"/>
  <c r="AO16" i="3"/>
  <c r="AR16" i="3"/>
  <c r="AS16" i="3" s="1"/>
  <c r="O16" i="5" s="1"/>
  <c r="AE19" i="3"/>
  <c r="AF19" i="3" s="1"/>
  <c r="G19" i="5" s="1"/>
  <c r="AG19" i="3"/>
  <c r="AH19" i="3" s="1"/>
  <c r="AI19" i="3" s="1"/>
  <c r="AJ19" i="3"/>
  <c r="AK19" i="3"/>
  <c r="AN19" i="3"/>
  <c r="AO19" i="3"/>
  <c r="AR19" i="3"/>
  <c r="AS19" i="3" s="1"/>
  <c r="O19" i="5" s="1"/>
  <c r="D1" i="13"/>
  <c r="G15" i="8"/>
  <c r="H15" i="8" s="1"/>
  <c r="G13" i="8"/>
  <c r="H13" i="8" s="1"/>
  <c r="G8" i="8"/>
  <c r="H8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I20" i="11"/>
  <c r="J20" i="11" s="1"/>
  <c r="I16" i="11"/>
  <c r="J16" i="11" s="1"/>
  <c r="O16" i="11"/>
  <c r="P16" i="11" s="1"/>
  <c r="K15" i="11"/>
  <c r="L15" i="11" s="1"/>
  <c r="O15" i="11"/>
  <c r="P15" i="11" s="1"/>
  <c r="I13" i="11"/>
  <c r="J13" i="11" s="1"/>
  <c r="O12" i="11"/>
  <c r="P12" i="11" s="1"/>
  <c r="O10" i="11"/>
  <c r="P10" i="11" s="1"/>
  <c r="O9" i="11"/>
  <c r="P9" i="11" s="1"/>
  <c r="I8" i="11"/>
  <c r="J8" i="11" s="1"/>
  <c r="A2" i="11"/>
  <c r="E21" i="11"/>
  <c r="F21" i="11" s="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21" i="10"/>
  <c r="H21" i="10" s="1"/>
  <c r="I21" i="10"/>
  <c r="J21" i="10" s="1"/>
  <c r="K21" i="10"/>
  <c r="L21" i="10" s="1"/>
  <c r="O21" i="10"/>
  <c r="P21" i="10" s="1"/>
  <c r="G20" i="10"/>
  <c r="H20" i="10" s="1"/>
  <c r="I20" i="10"/>
  <c r="M20" i="10"/>
  <c r="N20" i="10" s="1"/>
  <c r="O20" i="10"/>
  <c r="P20" i="10" s="1"/>
  <c r="G17" i="10"/>
  <c r="H17" i="10" s="1"/>
  <c r="G13" i="10"/>
  <c r="H13" i="10" s="1"/>
  <c r="O11" i="10"/>
  <c r="P11" i="10" s="1"/>
  <c r="I8" i="10"/>
  <c r="J8" i="10" s="1"/>
  <c r="I6" i="10"/>
  <c r="J6" i="10" s="1"/>
  <c r="O6" i="10"/>
  <c r="J20" i="10"/>
  <c r="A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I18" i="9"/>
  <c r="J18" i="9" s="1"/>
  <c r="A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G7" i="9" l="1"/>
  <c r="H7" i="9" s="1"/>
  <c r="G5" i="9"/>
  <c r="H5" i="9" s="1"/>
  <c r="G11" i="9"/>
  <c r="H11" i="9" s="1"/>
  <c r="O19" i="10"/>
  <c r="P19" i="10" s="1"/>
  <c r="G16" i="10"/>
  <c r="H16" i="10" s="1"/>
  <c r="I13" i="10"/>
  <c r="J13" i="10" s="1"/>
  <c r="O18" i="10"/>
  <c r="P18" i="10" s="1"/>
  <c r="G7" i="10"/>
  <c r="H7" i="10" s="1"/>
  <c r="I11" i="10"/>
  <c r="J11" i="10" s="1"/>
  <c r="O19" i="9"/>
  <c r="P19" i="9" s="1"/>
  <c r="G8" i="10"/>
  <c r="H8" i="10" s="1"/>
  <c r="I18" i="10"/>
  <c r="J18" i="10" s="1"/>
  <c r="I5" i="10"/>
  <c r="J5" i="10" s="1"/>
  <c r="O4" i="10"/>
  <c r="P4" i="10" s="1"/>
  <c r="J32" i="7"/>
  <c r="P32" i="7"/>
  <c r="L32" i="7"/>
  <c r="N32" i="7"/>
  <c r="O18" i="9"/>
  <c r="P18" i="9" s="1"/>
  <c r="AP4" i="2"/>
  <c r="AQ4" i="2" s="1"/>
  <c r="M4" i="6" s="1"/>
  <c r="N4" i="6" s="1"/>
  <c r="G4" i="7"/>
  <c r="H4" i="7" s="1"/>
  <c r="J35" i="7"/>
  <c r="L31" i="7"/>
  <c r="N29" i="7"/>
  <c r="P39" i="7"/>
  <c r="J27" i="7"/>
  <c r="J28" i="7"/>
  <c r="P38" i="7"/>
  <c r="P33" i="7"/>
  <c r="L33" i="7"/>
  <c r="L38" i="7"/>
  <c r="J37" i="7"/>
  <c r="N36" i="7"/>
  <c r="N30" i="7"/>
  <c r="P35" i="7"/>
  <c r="J31" i="7"/>
  <c r="L29" i="7"/>
  <c r="N39" i="7"/>
  <c r="P27" i="7"/>
  <c r="P37" i="7"/>
  <c r="L34" i="7"/>
  <c r="J36" i="7"/>
  <c r="J30" i="7"/>
  <c r="N34" i="7"/>
  <c r="N35" i="7"/>
  <c r="P31" i="7"/>
  <c r="J29" i="7"/>
  <c r="L39" i="7"/>
  <c r="N27" i="7"/>
  <c r="P28" i="7"/>
  <c r="P36" i="7"/>
  <c r="P30" i="7"/>
  <c r="L30" i="7"/>
  <c r="L36" i="7"/>
  <c r="J34" i="7"/>
  <c r="N38" i="7"/>
  <c r="N33" i="7"/>
  <c r="L35" i="7"/>
  <c r="N31" i="7"/>
  <c r="P29" i="7"/>
  <c r="J39" i="7"/>
  <c r="L27" i="7"/>
  <c r="N28" i="7"/>
  <c r="P34" i="7"/>
  <c r="L37" i="7"/>
  <c r="J38" i="7"/>
  <c r="J33" i="7"/>
  <c r="N37" i="7"/>
  <c r="AP7" i="3"/>
  <c r="AQ7" i="3" s="1"/>
  <c r="M7" i="9" s="1"/>
  <c r="N7" i="9" s="1"/>
  <c r="AL9" i="3"/>
  <c r="AM9" i="3" s="1"/>
  <c r="K9" i="5" s="1"/>
  <c r="L9" i="5" s="1"/>
  <c r="AP19" i="3"/>
  <c r="AQ19" i="3" s="1"/>
  <c r="M19" i="5" s="1"/>
  <c r="N19" i="5" s="1"/>
  <c r="AP15" i="3"/>
  <c r="AQ15" i="3" s="1"/>
  <c r="M15" i="5" s="1"/>
  <c r="AL7" i="3"/>
  <c r="AM7" i="3" s="1"/>
  <c r="K7" i="5" s="1"/>
  <c r="L7" i="5" s="1"/>
  <c r="O9" i="10"/>
  <c r="P9" i="10" s="1"/>
  <c r="G14" i="10"/>
  <c r="H14" i="10" s="1"/>
  <c r="G18" i="9"/>
  <c r="H18" i="9" s="1"/>
  <c r="G16" i="9"/>
  <c r="H16" i="9" s="1"/>
  <c r="G15" i="9"/>
  <c r="H15" i="9" s="1"/>
  <c r="AI13" i="3"/>
  <c r="I13" i="5" s="1"/>
  <c r="I6" i="9"/>
  <c r="J6" i="9" s="1"/>
  <c r="O16" i="10"/>
  <c r="P16" i="10" s="1"/>
  <c r="O14" i="10"/>
  <c r="P14" i="10" s="1"/>
  <c r="AF12" i="2"/>
  <c r="G12" i="6" s="1"/>
  <c r="H12" i="6" s="1"/>
  <c r="O12" i="10"/>
  <c r="P12" i="10" s="1"/>
  <c r="G10" i="10"/>
  <c r="H10" i="10" s="1"/>
  <c r="G9" i="10"/>
  <c r="H9" i="10" s="1"/>
  <c r="AL7" i="2"/>
  <c r="AM7" i="2" s="1"/>
  <c r="AL6" i="2"/>
  <c r="AM6" i="2" s="1"/>
  <c r="K6" i="10" s="1"/>
  <c r="L6" i="10" s="1"/>
  <c r="G4" i="10"/>
  <c r="H4" i="10" s="1"/>
  <c r="I6" i="7"/>
  <c r="I7" i="7"/>
  <c r="AS7" i="1"/>
  <c r="O7" i="7" s="1"/>
  <c r="G5" i="8"/>
  <c r="H5" i="8" s="1"/>
  <c r="G6" i="6"/>
  <c r="H6" i="6" s="1"/>
  <c r="G6" i="10"/>
  <c r="H6" i="10" s="1"/>
  <c r="AL19" i="3"/>
  <c r="AM19" i="3" s="1"/>
  <c r="AP6" i="2"/>
  <c r="AQ6" i="2" s="1"/>
  <c r="M6" i="6" s="1"/>
  <c r="N6" i="6" s="1"/>
  <c r="K17" i="5"/>
  <c r="L17" i="5" s="1"/>
  <c r="AL4" i="2"/>
  <c r="AM4" i="2" s="1"/>
  <c r="I21" i="5"/>
  <c r="J21" i="5" s="1"/>
  <c r="I21" i="9"/>
  <c r="J21" i="9" s="1"/>
  <c r="I9" i="9"/>
  <c r="J9" i="9" s="1"/>
  <c r="I15" i="9"/>
  <c r="J15" i="9" s="1"/>
  <c r="AP12" i="3"/>
  <c r="AQ12" i="3" s="1"/>
  <c r="M12" i="9" s="1"/>
  <c r="N12" i="9" s="1"/>
  <c r="AP10" i="3"/>
  <c r="AQ10" i="3" s="1"/>
  <c r="M10" i="5" s="1"/>
  <c r="N10" i="5" s="1"/>
  <c r="AP18" i="3"/>
  <c r="AQ18" i="3" s="1"/>
  <c r="M18" i="9" s="1"/>
  <c r="N18" i="9" s="1"/>
  <c r="AP21" i="3"/>
  <c r="AQ21" i="3" s="1"/>
  <c r="M21" i="5" s="1"/>
  <c r="N21" i="5" s="1"/>
  <c r="AP8" i="2"/>
  <c r="AQ8" i="2" s="1"/>
  <c r="M8" i="6" s="1"/>
  <c r="N8" i="6" s="1"/>
  <c r="I15" i="10"/>
  <c r="J15" i="10" s="1"/>
  <c r="I16" i="10"/>
  <c r="J16" i="10" s="1"/>
  <c r="G19" i="10"/>
  <c r="H19" i="10" s="1"/>
  <c r="AL9" i="2"/>
  <c r="AM9" i="2" s="1"/>
  <c r="AL11" i="2"/>
  <c r="AM11" i="2" s="1"/>
  <c r="K11" i="10" s="1"/>
  <c r="L11" i="10" s="1"/>
  <c r="AL14" i="2"/>
  <c r="AM14" i="2" s="1"/>
  <c r="AL18" i="2"/>
  <c r="AM18" i="2" s="1"/>
  <c r="K18" i="10" s="1"/>
  <c r="G18" i="6"/>
  <c r="H18" i="6" s="1"/>
  <c r="G18" i="10"/>
  <c r="H18" i="10" s="1"/>
  <c r="P6" i="10"/>
  <c r="I4" i="10"/>
  <c r="J4" i="10" s="1"/>
  <c r="O5" i="10"/>
  <c r="P5" i="10" s="1"/>
  <c r="G5" i="10"/>
  <c r="H5" i="10" s="1"/>
  <c r="O7" i="10"/>
  <c r="P7" i="10" s="1"/>
  <c r="I7" i="10"/>
  <c r="J7" i="10" s="1"/>
  <c r="O8" i="10"/>
  <c r="P8" i="10" s="1"/>
  <c r="I9" i="10"/>
  <c r="J9" i="10" s="1"/>
  <c r="O10" i="10"/>
  <c r="P10" i="10" s="1"/>
  <c r="I14" i="10"/>
  <c r="J14" i="10" s="1"/>
  <c r="O15" i="10"/>
  <c r="P15" i="10" s="1"/>
  <c r="G15" i="10"/>
  <c r="H15" i="10" s="1"/>
  <c r="O17" i="10"/>
  <c r="P17" i="10" s="1"/>
  <c r="I19" i="10"/>
  <c r="J19" i="10" s="1"/>
  <c r="AP13" i="2"/>
  <c r="AQ13" i="2" s="1"/>
  <c r="M13" i="6" s="1"/>
  <c r="N13" i="6" s="1"/>
  <c r="AL11" i="3"/>
  <c r="AM11" i="3" s="1"/>
  <c r="K11" i="9" s="1"/>
  <c r="L11" i="9" s="1"/>
  <c r="AL21" i="3"/>
  <c r="AM21" i="3" s="1"/>
  <c r="K21" i="5" s="1"/>
  <c r="O21" i="9"/>
  <c r="P21" i="9" s="1"/>
  <c r="G20" i="9"/>
  <c r="H20" i="9" s="1"/>
  <c r="I20" i="9"/>
  <c r="J20" i="9" s="1"/>
  <c r="O16" i="9"/>
  <c r="P16" i="9" s="1"/>
  <c r="AL15" i="3"/>
  <c r="AM15" i="3" s="1"/>
  <c r="K15" i="9" s="1"/>
  <c r="G14" i="9"/>
  <c r="H14" i="9" s="1"/>
  <c r="AL12" i="3"/>
  <c r="AM12" i="3" s="1"/>
  <c r="K12" i="5" s="1"/>
  <c r="L12" i="5" s="1"/>
  <c r="G12" i="9"/>
  <c r="H12" i="9" s="1"/>
  <c r="I10" i="9"/>
  <c r="J10" i="9" s="1"/>
  <c r="AP9" i="3"/>
  <c r="AQ9" i="3" s="1"/>
  <c r="AP8" i="3"/>
  <c r="AQ8" i="3" s="1"/>
  <c r="M8" i="5" s="1"/>
  <c r="N8" i="5" s="1"/>
  <c r="G8" i="9"/>
  <c r="H8" i="9" s="1"/>
  <c r="O5" i="9"/>
  <c r="P5" i="9" s="1"/>
  <c r="O11" i="9"/>
  <c r="P11" i="9" s="1"/>
  <c r="O10" i="5"/>
  <c r="P10" i="5" s="1"/>
  <c r="O10" i="9"/>
  <c r="P10" i="9" s="1"/>
  <c r="O9" i="9"/>
  <c r="P9" i="9" s="1"/>
  <c r="O7" i="5"/>
  <c r="P7" i="5" s="1"/>
  <c r="O7" i="9"/>
  <c r="P7" i="9" s="1"/>
  <c r="AL4" i="3"/>
  <c r="AM4" i="3" s="1"/>
  <c r="K4" i="5" s="1"/>
  <c r="L4" i="5" s="1"/>
  <c r="I4" i="9"/>
  <c r="J4" i="9" s="1"/>
  <c r="I19" i="5"/>
  <c r="I19" i="9"/>
  <c r="J19" i="9" s="1"/>
  <c r="I16" i="5"/>
  <c r="J16" i="5" s="1"/>
  <c r="I16" i="9"/>
  <c r="J16" i="9" s="1"/>
  <c r="O13" i="5"/>
  <c r="P13" i="5" s="1"/>
  <c r="O13" i="9"/>
  <c r="P13" i="9" s="1"/>
  <c r="G13" i="5"/>
  <c r="H13" i="5" s="1"/>
  <c r="G13" i="9"/>
  <c r="H13" i="9" s="1"/>
  <c r="I5" i="5"/>
  <c r="J5" i="5" s="1"/>
  <c r="I5" i="9"/>
  <c r="J5" i="9" s="1"/>
  <c r="O6" i="5"/>
  <c r="P6" i="5" s="1"/>
  <c r="O6" i="9"/>
  <c r="P6" i="9" s="1"/>
  <c r="G6" i="5"/>
  <c r="H6" i="5" s="1"/>
  <c r="G6" i="9"/>
  <c r="H6" i="9" s="1"/>
  <c r="I12" i="5"/>
  <c r="J12" i="5" s="1"/>
  <c r="I12" i="9"/>
  <c r="J12" i="9" s="1"/>
  <c r="I7" i="5"/>
  <c r="J7" i="5" s="1"/>
  <c r="I7" i="9"/>
  <c r="J7" i="9" s="1"/>
  <c r="O4" i="5"/>
  <c r="P4" i="5" s="1"/>
  <c r="O4" i="9"/>
  <c r="P4" i="9" s="1"/>
  <c r="G4" i="5"/>
  <c r="H4" i="5" s="1"/>
  <c r="G4" i="9"/>
  <c r="I8" i="5"/>
  <c r="J8" i="5" s="1"/>
  <c r="I8" i="9"/>
  <c r="J8" i="9" s="1"/>
  <c r="G9" i="5"/>
  <c r="H9" i="5" s="1"/>
  <c r="G9" i="9"/>
  <c r="H9" i="9" s="1"/>
  <c r="G10" i="5"/>
  <c r="H10" i="5" s="1"/>
  <c r="G10" i="9"/>
  <c r="H10" i="9" s="1"/>
  <c r="I11" i="9"/>
  <c r="J11" i="9" s="1"/>
  <c r="O12" i="9"/>
  <c r="P12" i="9" s="1"/>
  <c r="O14" i="9"/>
  <c r="P14" i="9" s="1"/>
  <c r="I17" i="9"/>
  <c r="J17" i="9" s="1"/>
  <c r="G19" i="9"/>
  <c r="H19" i="9" s="1"/>
  <c r="O8" i="5"/>
  <c r="P8" i="5" s="1"/>
  <c r="O8" i="9"/>
  <c r="P8" i="9" s="1"/>
  <c r="I14" i="5"/>
  <c r="J14" i="5" s="1"/>
  <c r="I14" i="9"/>
  <c r="J14" i="9" s="1"/>
  <c r="O17" i="5"/>
  <c r="P17" i="5" s="1"/>
  <c r="O17" i="9"/>
  <c r="P17" i="9" s="1"/>
  <c r="G17" i="5"/>
  <c r="H17" i="5" s="1"/>
  <c r="G17" i="9"/>
  <c r="H17" i="9" s="1"/>
  <c r="O20" i="5"/>
  <c r="P20" i="5" s="1"/>
  <c r="O20" i="9"/>
  <c r="P20" i="9" s="1"/>
  <c r="G21" i="5"/>
  <c r="H21" i="5" s="1"/>
  <c r="G21" i="9"/>
  <c r="H21" i="9" s="1"/>
  <c r="AP4" i="3"/>
  <c r="AQ4" i="3" s="1"/>
  <c r="AP14" i="3"/>
  <c r="AQ14" i="3" s="1"/>
  <c r="AL14" i="3"/>
  <c r="AM14" i="3" s="1"/>
  <c r="AL20" i="3"/>
  <c r="AM20" i="3" s="1"/>
  <c r="I12" i="6"/>
  <c r="J12" i="6" s="1"/>
  <c r="I12" i="10"/>
  <c r="O13" i="6"/>
  <c r="P13" i="6" s="1"/>
  <c r="O13" i="10"/>
  <c r="P13" i="10" s="1"/>
  <c r="I10" i="6"/>
  <c r="J10" i="6" s="1"/>
  <c r="I10" i="10"/>
  <c r="G11" i="6"/>
  <c r="H11" i="6" s="1"/>
  <c r="G11" i="10"/>
  <c r="I17" i="6"/>
  <c r="J17" i="6" s="1"/>
  <c r="I17" i="10"/>
  <c r="AP12" i="2"/>
  <c r="AQ12" i="2" s="1"/>
  <c r="AL12" i="2"/>
  <c r="AM12" i="2" s="1"/>
  <c r="AP10" i="2"/>
  <c r="AQ10" i="2" s="1"/>
  <c r="AL10" i="2"/>
  <c r="AM10" i="2" s="1"/>
  <c r="AP11" i="2"/>
  <c r="AQ11" i="2" s="1"/>
  <c r="AP17" i="2"/>
  <c r="AQ17" i="2" s="1"/>
  <c r="AL17" i="2"/>
  <c r="AM17" i="2" s="1"/>
  <c r="AP18" i="2"/>
  <c r="AQ18" i="2" s="1"/>
  <c r="K21" i="7"/>
  <c r="L21" i="7" s="1"/>
  <c r="K21" i="11"/>
  <c r="L21" i="11" s="1"/>
  <c r="O11" i="11"/>
  <c r="P11" i="11" s="1"/>
  <c r="G18" i="11"/>
  <c r="H18" i="11" s="1"/>
  <c r="O21" i="11"/>
  <c r="P21" i="11" s="1"/>
  <c r="I21" i="11"/>
  <c r="J21" i="11" s="1"/>
  <c r="O11" i="8"/>
  <c r="P11" i="8" s="1"/>
  <c r="G10" i="8"/>
  <c r="H10" i="8" s="1"/>
  <c r="G14" i="8"/>
  <c r="H14" i="8" s="1"/>
  <c r="G18" i="8"/>
  <c r="H18" i="8" s="1"/>
  <c r="K11" i="7"/>
  <c r="L11" i="7" s="1"/>
  <c r="K12" i="7"/>
  <c r="L12" i="7" s="1"/>
  <c r="K18" i="11"/>
  <c r="L18" i="11" s="1"/>
  <c r="G5" i="11"/>
  <c r="H5" i="11" s="1"/>
  <c r="G17" i="8"/>
  <c r="H17" i="8" s="1"/>
  <c r="G21" i="11"/>
  <c r="H21" i="11" s="1"/>
  <c r="G21" i="8"/>
  <c r="H21" i="8" s="1"/>
  <c r="G19" i="11"/>
  <c r="H19" i="11" s="1"/>
  <c r="O19" i="11"/>
  <c r="P19" i="11" s="1"/>
  <c r="I18" i="11"/>
  <c r="J18" i="11" s="1"/>
  <c r="O18" i="11"/>
  <c r="P18" i="11" s="1"/>
  <c r="O18" i="8"/>
  <c r="P18" i="8" s="1"/>
  <c r="O17" i="11"/>
  <c r="P17" i="11" s="1"/>
  <c r="G17" i="11"/>
  <c r="H17" i="11" s="1"/>
  <c r="K16" i="1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K11" i="11"/>
  <c r="L11" i="11" s="1"/>
  <c r="K10" i="7"/>
  <c r="L10" i="7" s="1"/>
  <c r="I10" i="11"/>
  <c r="J10" i="11" s="1"/>
  <c r="G10" i="11"/>
  <c r="H10" i="11" s="1"/>
  <c r="O8" i="11"/>
  <c r="P8" i="11" s="1"/>
  <c r="I6" i="11"/>
  <c r="J6" i="11" s="1"/>
  <c r="O5" i="11"/>
  <c r="P5" i="11" s="1"/>
  <c r="G4" i="11"/>
  <c r="H4" i="11" s="1"/>
  <c r="AQ4" i="1"/>
  <c r="M4" i="7" s="1"/>
  <c r="K4" i="7"/>
  <c r="L4" i="7" s="1"/>
  <c r="M9" i="11"/>
  <c r="N9" i="11" s="1"/>
  <c r="O4" i="11"/>
  <c r="P4" i="11" s="1"/>
  <c r="I11" i="7"/>
  <c r="I11" i="11"/>
  <c r="J11" i="11" s="1"/>
  <c r="I12" i="7"/>
  <c r="J12" i="7" s="1"/>
  <c r="I12" i="11"/>
  <c r="J12" i="11" s="1"/>
  <c r="I5" i="7"/>
  <c r="J5" i="7" s="1"/>
  <c r="I5" i="11"/>
  <c r="J5" i="11" s="1"/>
  <c r="O6" i="7"/>
  <c r="P6" i="7" s="1"/>
  <c r="O6" i="11"/>
  <c r="P6" i="11" s="1"/>
  <c r="G6" i="7"/>
  <c r="H6" i="7" s="1"/>
  <c r="G6" i="11"/>
  <c r="H6" i="11" s="1"/>
  <c r="K13" i="7"/>
  <c r="L13" i="7" s="1"/>
  <c r="K13" i="11"/>
  <c r="L13" i="11" s="1"/>
  <c r="I9" i="7"/>
  <c r="I9" i="11"/>
  <c r="J9" i="11" s="1"/>
  <c r="K14" i="11"/>
  <c r="L14" i="11" s="1"/>
  <c r="G19" i="8"/>
  <c r="H19" i="8" s="1"/>
  <c r="I19" i="7"/>
  <c r="J19" i="7" s="1"/>
  <c r="I19" i="11"/>
  <c r="J19" i="11" s="1"/>
  <c r="K16" i="7"/>
  <c r="L16" i="7" s="1"/>
  <c r="G12" i="7"/>
  <c r="H12" i="7" s="1"/>
  <c r="G12" i="8"/>
  <c r="H12" i="8" s="1"/>
  <c r="G7" i="7"/>
  <c r="H7" i="7" s="1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20" i="11"/>
  <c r="P20" i="11" s="1"/>
  <c r="O13" i="7"/>
  <c r="P13" i="7" s="1"/>
  <c r="O13" i="11"/>
  <c r="P13" i="11" s="1"/>
  <c r="G20" i="7"/>
  <c r="H20" i="7" s="1"/>
  <c r="G20" i="8"/>
  <c r="H20" i="8" s="1"/>
  <c r="G20" i="11"/>
  <c r="H20" i="11" s="1"/>
  <c r="G13" i="7"/>
  <c r="H13" i="7" s="1"/>
  <c r="G13" i="11"/>
  <c r="H13" i="11" s="1"/>
  <c r="G9" i="7"/>
  <c r="H9" i="7" s="1"/>
  <c r="G9" i="8"/>
  <c r="H9" i="8" s="1"/>
  <c r="K20" i="7"/>
  <c r="L20" i="7" s="1"/>
  <c r="K20" i="11"/>
  <c r="L20" i="11" s="1"/>
  <c r="I17" i="7"/>
  <c r="I17" i="11"/>
  <c r="J17" i="11" s="1"/>
  <c r="I14" i="7"/>
  <c r="I14" i="11"/>
  <c r="J14" i="11" s="1"/>
  <c r="M9" i="7"/>
  <c r="N9" i="7" s="1"/>
  <c r="AQ6" i="1"/>
  <c r="O15" i="5"/>
  <c r="P15" i="5" s="1"/>
  <c r="O15" i="9"/>
  <c r="P15" i="9" s="1"/>
  <c r="O21" i="8"/>
  <c r="P21" i="8" s="1"/>
  <c r="I15" i="11"/>
  <c r="J15" i="11" s="1"/>
  <c r="G11" i="11"/>
  <c r="H11" i="11" s="1"/>
  <c r="G11" i="8"/>
  <c r="H11" i="8" s="1"/>
  <c r="J18" i="5"/>
  <c r="I18" i="8"/>
  <c r="L27" i="5"/>
  <c r="P4" i="6"/>
  <c r="J8" i="6"/>
  <c r="P17" i="6"/>
  <c r="J20" i="6"/>
  <c r="I20" i="8"/>
  <c r="N22" i="6"/>
  <c r="J35" i="6"/>
  <c r="P9" i="5"/>
  <c r="O9" i="8"/>
  <c r="P9" i="8" s="1"/>
  <c r="J10" i="5"/>
  <c r="J23" i="5"/>
  <c r="J26" i="5"/>
  <c r="P22" i="6"/>
  <c r="J24" i="6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19" i="2"/>
  <c r="AQ19" i="2" s="1"/>
  <c r="AL19" i="2"/>
  <c r="AM19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13" i="3"/>
  <c r="AQ13" i="3" s="1"/>
  <c r="AL13" i="3"/>
  <c r="AM13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L18" i="3"/>
  <c r="AM18" i="3" s="1"/>
  <c r="AP20" i="3"/>
  <c r="AQ20" i="3" s="1"/>
  <c r="AQ7" i="1"/>
  <c r="AQ5" i="1"/>
  <c r="P19" i="5"/>
  <c r="O19" i="8"/>
  <c r="P19" i="8" s="1"/>
  <c r="P16" i="5"/>
  <c r="O16" i="8"/>
  <c r="P16" i="8" s="1"/>
  <c r="P5" i="5"/>
  <c r="O5" i="8"/>
  <c r="P5" i="8" s="1"/>
  <c r="J6" i="5"/>
  <c r="P33" i="5"/>
  <c r="M33" i="5"/>
  <c r="L33" i="5"/>
  <c r="I33" i="5"/>
  <c r="P41" i="5"/>
  <c r="M41" i="5"/>
  <c r="L41" i="5"/>
  <c r="I41" i="5"/>
  <c r="P32" i="5"/>
  <c r="M32" i="5"/>
  <c r="L32" i="5"/>
  <c r="I32" i="5"/>
  <c r="P25" i="5"/>
  <c r="M25" i="5"/>
  <c r="L25" i="5"/>
  <c r="I25" i="5"/>
  <c r="Q25" i="5" s="1"/>
  <c r="R25" i="5" s="1"/>
  <c r="S25" i="5" s="1"/>
  <c r="N15" i="5"/>
  <c r="J15" i="5"/>
  <c r="I15" i="8"/>
  <c r="P12" i="5"/>
  <c r="O12" i="8"/>
  <c r="P12" i="8" s="1"/>
  <c r="H8" i="5"/>
  <c r="H19" i="5"/>
  <c r="H16" i="5"/>
  <c r="H5" i="5"/>
  <c r="H33" i="5"/>
  <c r="H41" i="5"/>
  <c r="H32" i="5"/>
  <c r="H25" i="5"/>
  <c r="H15" i="5"/>
  <c r="H12" i="5"/>
  <c r="H7" i="5"/>
  <c r="J4" i="5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H17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M7" i="5" l="1"/>
  <c r="N7" i="5" s="1"/>
  <c r="G12" i="10"/>
  <c r="H12" i="10" s="1"/>
  <c r="K18" i="6"/>
  <c r="L18" i="6" s="1"/>
  <c r="M6" i="10"/>
  <c r="N6" i="10" s="1"/>
  <c r="K6" i="6"/>
  <c r="L6" i="6" s="1"/>
  <c r="M4" i="10"/>
  <c r="N4" i="10" s="1"/>
  <c r="M18" i="5"/>
  <c r="N18" i="5" s="1"/>
  <c r="M19" i="9"/>
  <c r="N19" i="9" s="1"/>
  <c r="M12" i="5"/>
  <c r="N12" i="5" s="1"/>
  <c r="K11" i="5"/>
  <c r="L11" i="5" s="1"/>
  <c r="K9" i="9"/>
  <c r="L9" i="9" s="1"/>
  <c r="O8" i="8"/>
  <c r="P8" i="8" s="1"/>
  <c r="K7" i="9"/>
  <c r="L7" i="9" s="1"/>
  <c r="M15" i="9"/>
  <c r="N15" i="9" s="1"/>
  <c r="G4" i="8"/>
  <c r="H4" i="8" s="1"/>
  <c r="C11" i="13" s="1"/>
  <c r="I13" i="9"/>
  <c r="J13" i="9" s="1"/>
  <c r="Q33" i="5"/>
  <c r="R33" i="5" s="1"/>
  <c r="S33" i="5" s="1"/>
  <c r="I21" i="8"/>
  <c r="J21" i="8" s="1"/>
  <c r="O17" i="8"/>
  <c r="P17" i="8" s="1"/>
  <c r="K17" i="9"/>
  <c r="L17" i="9" s="1"/>
  <c r="K15" i="5"/>
  <c r="L15" i="5" s="1"/>
  <c r="J13" i="5"/>
  <c r="I13" i="8"/>
  <c r="J13" i="8" s="1"/>
  <c r="M10" i="9"/>
  <c r="N10" i="9" s="1"/>
  <c r="O10" i="8"/>
  <c r="P10" i="8" s="1"/>
  <c r="I5" i="8"/>
  <c r="J5" i="8" s="1"/>
  <c r="K4" i="9"/>
  <c r="L4" i="9" s="1"/>
  <c r="M13" i="10"/>
  <c r="N13" i="10" s="1"/>
  <c r="K11" i="6"/>
  <c r="L11" i="6" s="1"/>
  <c r="I10" i="8"/>
  <c r="J10" i="8" s="1"/>
  <c r="M8" i="10"/>
  <c r="N8" i="10" s="1"/>
  <c r="K7" i="6"/>
  <c r="L7" i="6" s="1"/>
  <c r="K7" i="10"/>
  <c r="L7" i="10" s="1"/>
  <c r="J6" i="7"/>
  <c r="I6" i="8"/>
  <c r="J6" i="8" s="1"/>
  <c r="J7" i="7"/>
  <c r="I7" i="8"/>
  <c r="J7" i="8" s="1"/>
  <c r="I7" i="11"/>
  <c r="J7" i="11" s="1"/>
  <c r="K7" i="7"/>
  <c r="L7" i="7" s="1"/>
  <c r="P7" i="7"/>
  <c r="O7" i="8"/>
  <c r="P7" i="8" s="1"/>
  <c r="O7" i="11"/>
  <c r="P7" i="11" s="1"/>
  <c r="K4" i="11"/>
  <c r="L4" i="11" s="1"/>
  <c r="K4" i="6"/>
  <c r="K4" i="8" s="1"/>
  <c r="L4" i="8" s="1"/>
  <c r="K4" i="10"/>
  <c r="L4" i="10" s="1"/>
  <c r="Q32" i="5"/>
  <c r="R32" i="5" s="1"/>
  <c r="S32" i="5" s="1"/>
  <c r="Q41" i="5"/>
  <c r="R41" i="5" s="1"/>
  <c r="S41" i="5" s="1"/>
  <c r="K19" i="5"/>
  <c r="L19" i="5" s="1"/>
  <c r="K19" i="9"/>
  <c r="L19" i="9" s="1"/>
  <c r="K21" i="9"/>
  <c r="L21" i="9" s="1"/>
  <c r="M21" i="9"/>
  <c r="N21" i="9" s="1"/>
  <c r="O13" i="8"/>
  <c r="P13" i="8" s="1"/>
  <c r="K14" i="6"/>
  <c r="L14" i="6" s="1"/>
  <c r="K14" i="10"/>
  <c r="L14" i="10" s="1"/>
  <c r="K9" i="6"/>
  <c r="L9" i="6" s="1"/>
  <c r="K9" i="10"/>
  <c r="L9" i="10" s="1"/>
  <c r="I8" i="8"/>
  <c r="J8" i="8" s="1"/>
  <c r="I19" i="8"/>
  <c r="J19" i="8" s="1"/>
  <c r="L21" i="5"/>
  <c r="K21" i="8"/>
  <c r="L21" i="8" s="1"/>
  <c r="Q21" i="5"/>
  <c r="R21" i="5" s="1"/>
  <c r="S21" i="5" s="1"/>
  <c r="J19" i="5"/>
  <c r="I16" i="8"/>
  <c r="J16" i="8" s="1"/>
  <c r="L15" i="9"/>
  <c r="O15" i="8"/>
  <c r="P15" i="8" s="1"/>
  <c r="K12" i="9"/>
  <c r="L12" i="9" s="1"/>
  <c r="M9" i="5"/>
  <c r="N9" i="5" s="1"/>
  <c r="M9" i="9"/>
  <c r="M8" i="9"/>
  <c r="N8" i="9" s="1"/>
  <c r="O6" i="8"/>
  <c r="P6" i="8" s="1"/>
  <c r="Q7" i="9"/>
  <c r="R7" i="9" s="1"/>
  <c r="S7" i="9" s="1"/>
  <c r="O4" i="8"/>
  <c r="P4" i="8" s="1"/>
  <c r="M17" i="5"/>
  <c r="N17" i="5" s="1"/>
  <c r="M17" i="9"/>
  <c r="N17" i="9" s="1"/>
  <c r="M14" i="5"/>
  <c r="N14" i="5" s="1"/>
  <c r="M14" i="9"/>
  <c r="N14" i="9" s="1"/>
  <c r="K20" i="5"/>
  <c r="L20" i="5" s="1"/>
  <c r="K20" i="9"/>
  <c r="L20" i="9" s="1"/>
  <c r="K14" i="5"/>
  <c r="K14" i="9"/>
  <c r="M4" i="5"/>
  <c r="M4" i="8" s="1"/>
  <c r="N4" i="8" s="1"/>
  <c r="M4" i="9"/>
  <c r="N4" i="9" s="1"/>
  <c r="H4" i="9"/>
  <c r="M18" i="6"/>
  <c r="M18" i="10"/>
  <c r="N18" i="10" s="1"/>
  <c r="M17" i="6"/>
  <c r="N17" i="6" s="1"/>
  <c r="M17" i="10"/>
  <c r="N17" i="10" s="1"/>
  <c r="K10" i="6"/>
  <c r="K10" i="10"/>
  <c r="L10" i="10" s="1"/>
  <c r="K12" i="6"/>
  <c r="K12" i="8" s="1"/>
  <c r="L12" i="8" s="1"/>
  <c r="K12" i="10"/>
  <c r="L12" i="10" s="1"/>
  <c r="J17" i="10"/>
  <c r="H11" i="10"/>
  <c r="J10" i="10"/>
  <c r="L18" i="10"/>
  <c r="J12" i="10"/>
  <c r="K17" i="6"/>
  <c r="K17" i="10"/>
  <c r="L17" i="10" s="1"/>
  <c r="M11" i="6"/>
  <c r="M11" i="10"/>
  <c r="N11" i="10" s="1"/>
  <c r="M10" i="6"/>
  <c r="N10" i="6" s="1"/>
  <c r="M10" i="10"/>
  <c r="N10" i="10" s="1"/>
  <c r="M12" i="6"/>
  <c r="N12" i="6" s="1"/>
  <c r="M12" i="10"/>
  <c r="N12" i="10" s="1"/>
  <c r="K18" i="7"/>
  <c r="L18" i="7" s="1"/>
  <c r="K10" i="11"/>
  <c r="L10" i="11" s="1"/>
  <c r="I12" i="8"/>
  <c r="J12" i="8" s="1"/>
  <c r="K5" i="7"/>
  <c r="L5" i="7" s="1"/>
  <c r="K5" i="11"/>
  <c r="L5" i="11" s="1"/>
  <c r="M4" i="11"/>
  <c r="N4" i="11" s="1"/>
  <c r="I4" i="8"/>
  <c r="J4" i="8" s="1"/>
  <c r="Q4" i="7"/>
  <c r="R4" i="7" s="1"/>
  <c r="S4" i="7" s="1"/>
  <c r="M13" i="7"/>
  <c r="M13" i="11"/>
  <c r="M17" i="7"/>
  <c r="M17" i="11"/>
  <c r="N17" i="11" s="1"/>
  <c r="M20" i="7"/>
  <c r="M20" i="11"/>
  <c r="K17" i="7"/>
  <c r="K17" i="11"/>
  <c r="K8" i="7"/>
  <c r="L8" i="7" s="1"/>
  <c r="K8" i="11"/>
  <c r="L8" i="11" s="1"/>
  <c r="M6" i="7"/>
  <c r="N6" i="7" s="1"/>
  <c r="M6" i="11"/>
  <c r="N6" i="11" s="1"/>
  <c r="M11" i="7"/>
  <c r="M11" i="11"/>
  <c r="K19" i="7"/>
  <c r="K19" i="11"/>
  <c r="J14" i="7"/>
  <c r="I14" i="8"/>
  <c r="J14" i="8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i="7" s="1"/>
  <c r="M19" i="11"/>
  <c r="N19" i="11" s="1"/>
  <c r="P20" i="7"/>
  <c r="O20" i="8"/>
  <c r="P20" i="8" s="1"/>
  <c r="N4" i="7"/>
  <c r="J9" i="7"/>
  <c r="I9" i="8"/>
  <c r="J9" i="8" s="1"/>
  <c r="J11" i="7"/>
  <c r="I11" i="8"/>
  <c r="J11" i="8" s="1"/>
  <c r="M5" i="7"/>
  <c r="M5" i="11"/>
  <c r="M25" i="7"/>
  <c r="M26" i="7"/>
  <c r="M15" i="7"/>
  <c r="M15" i="11"/>
  <c r="K44" i="6"/>
  <c r="M38" i="6"/>
  <c r="M34" i="6"/>
  <c r="M30" i="6"/>
  <c r="M20" i="5"/>
  <c r="M20" i="9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1" i="6"/>
  <c r="M21" i="10"/>
  <c r="M14" i="6"/>
  <c r="M14" i="10"/>
  <c r="M9" i="6"/>
  <c r="M9" i="10"/>
  <c r="M7" i="6"/>
  <c r="M7" i="10"/>
  <c r="M19" i="6"/>
  <c r="M19" i="10"/>
  <c r="N19" i="10" s="1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M8" i="7"/>
  <c r="M8" i="11"/>
  <c r="K28" i="7"/>
  <c r="K24" i="7"/>
  <c r="M7" i="7"/>
  <c r="M7" i="11"/>
  <c r="M16" i="7"/>
  <c r="M16" i="11"/>
  <c r="M40" i="6"/>
  <c r="M36" i="6"/>
  <c r="M32" i="6"/>
  <c r="K23" i="5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0" i="6"/>
  <c r="K20" i="10"/>
  <c r="K13" i="6"/>
  <c r="K13" i="10"/>
  <c r="K8" i="6"/>
  <c r="K8" i="10"/>
  <c r="K19" i="6"/>
  <c r="K19" i="10"/>
  <c r="K15" i="6"/>
  <c r="K15" i="10"/>
  <c r="K41" i="6"/>
  <c r="K5" i="6"/>
  <c r="K5" i="10"/>
  <c r="K16" i="6"/>
  <c r="K16" i="10"/>
  <c r="M27" i="5"/>
  <c r="J20" i="8"/>
  <c r="J18" i="8"/>
  <c r="J15" i="8"/>
  <c r="J25" i="5"/>
  <c r="N25" i="5"/>
  <c r="J32" i="5"/>
  <c r="N32" i="5"/>
  <c r="J41" i="5"/>
  <c r="N41" i="5"/>
  <c r="J33" i="5"/>
  <c r="N33" i="5"/>
  <c r="Q7" i="5" l="1"/>
  <c r="R7" i="5" s="1"/>
  <c r="S7" i="5" s="1"/>
  <c r="Q6" i="6"/>
  <c r="R6" i="6" s="1"/>
  <c r="S6" i="6" s="1"/>
  <c r="Q6" i="10"/>
  <c r="R6" i="10" s="1"/>
  <c r="S6" i="10" s="1"/>
  <c r="Q12" i="5"/>
  <c r="R12" i="5" s="1"/>
  <c r="S12" i="5" s="1"/>
  <c r="Q19" i="9"/>
  <c r="R19" i="9" s="1"/>
  <c r="S19" i="9" s="1"/>
  <c r="Q19" i="5"/>
  <c r="R19" i="5" s="1"/>
  <c r="S19" i="5" s="1"/>
  <c r="Q17" i="5"/>
  <c r="R17" i="5" s="1"/>
  <c r="S17" i="5" s="1"/>
  <c r="Q15" i="9"/>
  <c r="R15" i="9" s="1"/>
  <c r="S15" i="9" s="1"/>
  <c r="Q4" i="10"/>
  <c r="R4" i="10" s="1"/>
  <c r="S4" i="10" s="1"/>
  <c r="C10" i="13"/>
  <c r="Q15" i="5"/>
  <c r="R15" i="5" s="1"/>
  <c r="S15" i="5" s="1"/>
  <c r="K11" i="8"/>
  <c r="L11" i="8" s="1"/>
  <c r="Q17" i="9"/>
  <c r="R17" i="9" s="1"/>
  <c r="S17" i="9" s="1"/>
  <c r="K7" i="8"/>
  <c r="L7" i="8" s="1"/>
  <c r="K7" i="11"/>
  <c r="L7" i="11" s="1"/>
  <c r="Q18" i="10"/>
  <c r="R18" i="10" s="1"/>
  <c r="S18" i="10" s="1"/>
  <c r="L4" i="6"/>
  <c r="Q4" i="6"/>
  <c r="R4" i="6" s="1"/>
  <c r="S4" i="6" s="1"/>
  <c r="Q21" i="9"/>
  <c r="R21" i="9" s="1"/>
  <c r="S21" i="9" s="1"/>
  <c r="G11" i="13"/>
  <c r="Q12" i="9"/>
  <c r="R12" i="9" s="1"/>
  <c r="S12" i="9" s="1"/>
  <c r="Q9" i="5"/>
  <c r="R9" i="5" s="1"/>
  <c r="S9" i="5" s="1"/>
  <c r="N9" i="9"/>
  <c r="Q9" i="9"/>
  <c r="R9" i="9" s="1"/>
  <c r="S9" i="9" s="1"/>
  <c r="Q4" i="9"/>
  <c r="R4" i="9" s="1"/>
  <c r="S4" i="9" s="1"/>
  <c r="G10" i="13"/>
  <c r="N4" i="5"/>
  <c r="Q4" i="5"/>
  <c r="R4" i="5" s="1"/>
  <c r="S4" i="5" s="1"/>
  <c r="L14" i="5"/>
  <c r="K14" i="8"/>
  <c r="L14" i="8" s="1"/>
  <c r="Q14" i="5"/>
  <c r="R14" i="5" s="1"/>
  <c r="S14" i="5" s="1"/>
  <c r="L14" i="9"/>
  <c r="Q14" i="9"/>
  <c r="R14" i="9" s="1"/>
  <c r="S14" i="9" s="1"/>
  <c r="N11" i="6"/>
  <c r="Q11" i="6"/>
  <c r="R11" i="6" s="1"/>
  <c r="S11" i="6" s="1"/>
  <c r="L17" i="6"/>
  <c r="Q17" i="6"/>
  <c r="R17" i="6" s="1"/>
  <c r="S17" i="6" s="1"/>
  <c r="Q12" i="10"/>
  <c r="R12" i="10" s="1"/>
  <c r="S12" i="10" s="1"/>
  <c r="Q10" i="10"/>
  <c r="R10" i="10" s="1"/>
  <c r="S10" i="10" s="1"/>
  <c r="Q11" i="10"/>
  <c r="R11" i="10" s="1"/>
  <c r="S11" i="10" s="1"/>
  <c r="Q17" i="10"/>
  <c r="R17" i="10" s="1"/>
  <c r="S17" i="10" s="1"/>
  <c r="L12" i="6"/>
  <c r="Q12" i="6"/>
  <c r="R12" i="6" s="1"/>
  <c r="S12" i="6" s="1"/>
  <c r="L10" i="6"/>
  <c r="Q10" i="6"/>
  <c r="R10" i="6" s="1"/>
  <c r="S10" i="6" s="1"/>
  <c r="N18" i="6"/>
  <c r="Q18" i="6"/>
  <c r="R18" i="6" s="1"/>
  <c r="S18" i="6" s="1"/>
  <c r="Q4" i="11"/>
  <c r="R4" i="11" s="1"/>
  <c r="S4" i="11" s="1"/>
  <c r="Q4" i="8"/>
  <c r="R4" i="8" s="1"/>
  <c r="S4" i="8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21" i="11"/>
  <c r="Q21" i="11"/>
  <c r="R21" i="11" s="1"/>
  <c r="S21" i="11" s="1"/>
  <c r="N18" i="11"/>
  <c r="Q18" i="11"/>
  <c r="R18" i="11" s="1"/>
  <c r="S18" i="11" s="1"/>
  <c r="N14" i="11"/>
  <c r="Q14" i="11"/>
  <c r="R14" i="11" s="1"/>
  <c r="S14" i="11" s="1"/>
  <c r="N10" i="11"/>
  <c r="Q10" i="11"/>
  <c r="R10" i="11" s="1"/>
  <c r="S10" i="11" s="1"/>
  <c r="J17" i="8"/>
  <c r="L19" i="11"/>
  <c r="Q19" i="11"/>
  <c r="R19" i="11" s="1"/>
  <c r="S19" i="11" s="1"/>
  <c r="N11" i="11"/>
  <c r="Q11" i="11"/>
  <c r="R11" i="11" s="1"/>
  <c r="S11" i="11" s="1"/>
  <c r="L17" i="11"/>
  <c r="Q17" i="11"/>
  <c r="R17" i="11" s="1"/>
  <c r="S17" i="11" s="1"/>
  <c r="N20" i="11"/>
  <c r="Q20" i="11"/>
  <c r="R20" i="11" s="1"/>
  <c r="S20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M18" i="8"/>
  <c r="N18" i="8" s="1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K17" i="8"/>
  <c r="L17" i="8" s="1"/>
  <c r="Q17" i="7"/>
  <c r="R17" i="7" s="1"/>
  <c r="S17" i="7" s="1"/>
  <c r="N20" i="7"/>
  <c r="Q20" i="7"/>
  <c r="R20" i="7" s="1"/>
  <c r="S20" i="7" s="1"/>
  <c r="N17" i="7"/>
  <c r="M17" i="8"/>
  <c r="N17" i="8" s="1"/>
  <c r="N13" i="7"/>
  <c r="Q13" i="7"/>
  <c r="R13" i="7" s="1"/>
  <c r="S13" i="7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L19" i="10"/>
  <c r="Q19" i="10"/>
  <c r="R19" i="10" s="1"/>
  <c r="S19" i="10" s="1"/>
  <c r="Q8" i="10"/>
  <c r="R8" i="10" s="1"/>
  <c r="S8" i="10" s="1"/>
  <c r="L8" i="10"/>
  <c r="L13" i="10"/>
  <c r="Q13" i="10"/>
  <c r="R13" i="10" s="1"/>
  <c r="S13" i="10" s="1"/>
  <c r="Q20" i="10"/>
  <c r="R20" i="10" s="1"/>
  <c r="S20" i="10" s="1"/>
  <c r="L20" i="10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L18" i="9"/>
  <c r="Q18" i="9"/>
  <c r="R18" i="9" s="1"/>
  <c r="S18" i="9" s="1"/>
  <c r="N16" i="11"/>
  <c r="Q16" i="11"/>
  <c r="R16" i="11" s="1"/>
  <c r="S16" i="11" s="1"/>
  <c r="N7" i="11"/>
  <c r="N8" i="11"/>
  <c r="Q8" i="11"/>
  <c r="R8" i="11" s="1"/>
  <c r="S8" i="11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N21" i="10"/>
  <c r="Q21" i="10"/>
  <c r="R21" i="10" s="1"/>
  <c r="S21" i="10" s="1"/>
  <c r="L8" i="9"/>
  <c r="Q8" i="9"/>
  <c r="R8" i="9" s="1"/>
  <c r="S8" i="9" s="1"/>
  <c r="N11" i="9"/>
  <c r="Q11" i="9"/>
  <c r="R11" i="9" s="1"/>
  <c r="S11" i="9" s="1"/>
  <c r="N20" i="9"/>
  <c r="Q20" i="9"/>
  <c r="R20" i="9" s="1"/>
  <c r="S20" i="9" s="1"/>
  <c r="N15" i="11"/>
  <c r="Q15" i="11"/>
  <c r="R15" i="11" s="1"/>
  <c r="S15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K19" i="8"/>
  <c r="L8" i="6"/>
  <c r="K8" i="8"/>
  <c r="Q8" i="6"/>
  <c r="R8" i="6" s="1"/>
  <c r="S8" i="6" s="1"/>
  <c r="L13" i="6"/>
  <c r="K13" i="8"/>
  <c r="Q13" i="6"/>
  <c r="R13" i="6" s="1"/>
  <c r="S13" i="6" s="1"/>
  <c r="L20" i="6"/>
  <c r="K20" i="8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K18" i="8"/>
  <c r="Q18" i="5"/>
  <c r="R18" i="5" s="1"/>
  <c r="S18" i="5" s="1"/>
  <c r="L23" i="5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Q26" i="5"/>
  <c r="R26" i="5" s="1"/>
  <c r="S26" i="5" s="1"/>
  <c r="N19" i="6"/>
  <c r="M19" i="8"/>
  <c r="N19" i="8" s="1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M21" i="8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M20" i="8"/>
  <c r="N20" i="8" s="1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Q7" i="11" l="1"/>
  <c r="R7" i="11" s="1"/>
  <c r="S7" i="11" s="1"/>
  <c r="D11" i="13"/>
  <c r="N12" i="8"/>
  <c r="Q12" i="8"/>
  <c r="R12" i="8" s="1"/>
  <c r="S12" i="8" s="1"/>
  <c r="Q17" i="8"/>
  <c r="R17" i="8" s="1"/>
  <c r="S17" i="8" s="1"/>
  <c r="D10" i="13"/>
  <c r="N21" i="8"/>
  <c r="Q21" i="8"/>
  <c r="R21" i="8" s="1"/>
  <c r="S21" i="8" s="1"/>
  <c r="N9" i="8"/>
  <c r="Q9" i="8"/>
  <c r="R9" i="8" s="1"/>
  <c r="S9" i="8" s="1"/>
  <c r="L18" i="8"/>
  <c r="Q18" i="8"/>
  <c r="R18" i="8" s="1"/>
  <c r="S18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N7" i="8"/>
  <c r="Q7" i="8"/>
  <c r="R7" i="8" s="1"/>
  <c r="S7" i="8" s="1"/>
  <c r="L10" i="8"/>
  <c r="Q10" i="8"/>
  <c r="R10" i="8" s="1"/>
  <c r="S10" i="8" s="1"/>
  <c r="L6" i="8"/>
  <c r="Q6" i="8"/>
  <c r="R6" i="8" s="1"/>
  <c r="S6" i="8" s="1"/>
  <c r="L20" i="8"/>
  <c r="Q20" i="8"/>
  <c r="R20" i="8" s="1"/>
  <c r="S20" i="8" s="1"/>
  <c r="L8" i="8"/>
  <c r="Q8" i="8"/>
  <c r="R8" i="8" s="1"/>
  <c r="S8" i="8" s="1"/>
  <c r="L19" i="8"/>
  <c r="Q19" i="8"/>
  <c r="R19" i="8" s="1"/>
  <c r="S19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<sst xmlns="http://schemas.openxmlformats.org/spreadsheetml/2006/main" count="557" uniqueCount="126">
  <si>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</si>
  <si>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</si>
  <si>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</si>
  <si>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</si>
  <si>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</si>
  <si>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</si>
  <si>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</si>
  <si>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</si>
  <si>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</si>
  <si>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</si>
  <si>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</si>
  <si>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</si>
  <si>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</si>
  <si>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</si>
  <si>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</si>
  <si>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</si>
  <si>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</si>
  <si>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</si>
  <si>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</si>
  <si>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</si>
  <si>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</si>
  <si>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</si>
  <si>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</si>
  <si>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</si>
  <si>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</si>
  <si>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</si>
  <si>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</si>
  <si>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</si>
  <si>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</si>
  <si>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</si>
  <si>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</si>
  <si>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</si>
  <si>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</si>
  <si>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</si>
  <si>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</si>
  <si>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</si>
  <si>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</si>
  <si>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</si>
  <si>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</si>
  <si>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</si>
  <si>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</si>
  <si>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</si>
  <si>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</si>
  <si>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</si>
  <si>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</si>
  <si>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</si>
  <si>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</si>
  <si>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</si>
  <si>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</si>
  <si>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</si>
  <si>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</si>
  <si>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</si>
  <si>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</si>
  <si>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</si>
  <si>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</si>
  <si>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</si>
  <si>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</si>
  <si>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</si>
  <si>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</si>
  <si>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</si>
  <si>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</si>
  <si>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</si>
  <si>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</si>
  <si>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</si>
  <si>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</si>
  <si>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</si>
  <si>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</si>
  <si>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</si>
  <si>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</si>
  <si>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</si>
  <si>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</si>
  <si>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</si>
  <si>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</si>
  <si>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</si>
  <si>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</si>
  <si>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</si>
  <si>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</si>
  <si>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</si>
  <si>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</si>
  <si>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</si>
  <si>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</si>
  <si>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</si>
  <si>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</si>
  <si>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</si>
  <si>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ครู วิทยฐานะ ครุชำนาญการพิเศษ</t>
  </si>
  <si>
    <t>ลงชื่อ………..……………………………ผ้รายงาน</t>
  </si>
  <si>
    <t>ภาพรวม 5 ด้าน</t>
  </si>
  <si>
    <t>ชั้นมัธยมศึกษาปีที่ 6/1</t>
  </si>
  <si>
    <t>61</t>
  </si>
  <si>
    <t>นาย บริพัฒน์ จันทศร</t>
  </si>
  <si>
    <t>นาย บุญญฤทธิ์  บุญยืด</t>
  </si>
  <si>
    <t>นาย ยงยุทธ์ เอี่ยมวิลัย</t>
  </si>
  <si>
    <t>นาย ยุทธการ ทุเรียนทอง</t>
  </si>
  <si>
    <t>นาย วรัญญู นุดเทียน</t>
  </si>
  <si>
    <t>นาย วีรพงษ์ ทองจิตติ</t>
  </si>
  <si>
    <t>นาย อนุรักษ์ สร้อยสนธิ์</t>
  </si>
  <si>
    <t>นางสาว กุลนิภา กลิ่นเพ็ญ</t>
  </si>
  <si>
    <t>นางสาว จันทร์รฉัตร เนตรยิ้ม</t>
  </si>
  <si>
    <t>นางสาว ณัฐริกา เขียวเล็ก</t>
  </si>
  <si>
    <t>นางสาว ธนัชชา มหึมา</t>
  </si>
  <si>
    <t>นางสาว น้ำทิพย์ น้ำเต้าไฟ</t>
  </si>
  <si>
    <t>นางสาว นิรชา เกษแก้ว</t>
  </si>
  <si>
    <t>นางสาว ยุภาวดี ทุเรียนทอง</t>
  </si>
  <si>
    <t>นางสาว ศิริลักษณ์ ทองอ่อน</t>
  </si>
  <si>
    <t>นางสาว หนึ่งฤทัย จึงเจริญ</t>
  </si>
  <si>
    <t>นางสาว อรอนงค์ เกษสาคร</t>
  </si>
  <si>
    <t>นางสาว อริสษา อินโท</t>
  </si>
  <si>
    <t>00677</t>
  </si>
  <si>
    <t>00638</t>
  </si>
  <si>
    <t>00725</t>
  </si>
  <si>
    <t>00964</t>
  </si>
  <si>
    <t>00761</t>
  </si>
  <si>
    <t>00643</t>
  </si>
  <si>
    <t>00651</t>
  </si>
  <si>
    <t>00685</t>
  </si>
  <si>
    <t>00736</t>
  </si>
  <si>
    <t>00656</t>
  </si>
  <si>
    <t>00690</t>
  </si>
  <si>
    <t>01306</t>
  </si>
  <si>
    <t>00692</t>
  </si>
  <si>
    <t>00963</t>
  </si>
  <si>
    <t>00703</t>
  </si>
  <si>
    <t>00778</t>
  </si>
  <si>
    <t>00706</t>
  </si>
  <si>
    <t>00669</t>
  </si>
  <si>
    <t>(นางอังคณา  พึ่งพัก)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</si>
</sst>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4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0" xfId="0" applyFont="1"/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>
      <alignment horizontal="center" vertical="center"/>
    </xf>
    <xf numFmtId="0" fontId="13" fillId="0" borderId="0" xfId="0" applyFont="1"/>
    <xf numFmtId="49" fontId="3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/>
    </xf>
    <xf numFmtId="1" fontId="3" fillId="2" borderId="51" xfId="0" applyNumberFormat="1" applyFont="1" applyFill="1" applyBorder="1" applyAlignment="1">
      <alignment horizontal="left"/>
    </xf>
    <xf numFmtId="0" fontId="3" fillId="2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>
      <alignment horizontal="center" vertical="center"/>
    </xf>
    <xf numFmtId="1" fontId="3" fillId="2" borderId="48" xfId="0" applyNumberFormat="1" applyFont="1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left"/>
    </xf>
    <xf numFmtId="0" fontId="3" fillId="2" borderId="48" xfId="0" applyFont="1" applyFill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1" fontId="3" fillId="0" borderId="32" xfId="1" applyNumberFormat="1" applyFont="1" applyBorder="1" applyAlignment="1">
      <alignment horizontal="left"/>
    </xf>
    <xf numFmtId="1" fontId="3" fillId="0" borderId="11" xfId="1" applyNumberFormat="1" applyFont="1" applyBorder="1" applyAlignment="1">
      <alignment horizontal="left"/>
    </xf>
    <xf numFmtId="0" fontId="3" fillId="0" borderId="4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5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1" fillId="2" borderId="4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13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8-4356-BDD8-E73C60746AB1}"/>
            </c:ext>
          </c:extLst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68-4356-BDD8-E73C60746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437464"/>
        <c:axId val="158437856"/>
        <c:axId val="0"/>
      </c:bar3DChart>
      <c:catAx>
        <c:axId val="15843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843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3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8437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FA-4BB2-A388-D9EFE9BDA3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FA-4BB2-A388-D9EFE9BD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438640"/>
        <c:axId val="158439032"/>
        <c:axId val="0"/>
      </c:bar3DChart>
      <c:catAx>
        <c:axId val="15843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843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39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8438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22</xdr:row>
      <xdr:rowOff>209550</xdr:rowOff>
    </xdr:from>
    <xdr:to>
      <xdr:col>3</xdr:col>
      <xdr:colOff>1590675</xdr:colOff>
      <xdr:row>23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22</xdr:row>
      <xdr:rowOff>209550</xdr:rowOff>
    </xdr:from>
    <xdr:to>
      <xdr:col>3</xdr:col>
      <xdr:colOff>1590675</xdr:colOff>
      <xdr:row>23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22</xdr:row>
      <xdr:rowOff>209550</xdr:rowOff>
    </xdr:from>
    <xdr:to>
      <xdr:col>3</xdr:col>
      <xdr:colOff>1590675</xdr:colOff>
      <xdr:row>23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22</xdr:row>
      <xdr:rowOff>200025</xdr:rowOff>
    </xdr:from>
    <xdr:to>
      <xdr:col>3</xdr:col>
      <xdr:colOff>1590675</xdr:colOff>
      <xdr:row>23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N23" sqref="N23"/>
    </sheetView>
  </sheetViews>
  <sheetFormatPr defaultRowHeight="21.75" x14ac:dyDescent="0.5"/>
  <sheetData>
    <row r="1" spans="1:16" x14ac:dyDescent="0.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x14ac:dyDescent="0.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x14ac:dyDescent="0.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x14ac:dyDescent="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x14ac:dyDescent="0.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x14ac:dyDescent="0.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6" x14ac:dyDescent="0.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6" x14ac:dyDescent="0.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x14ac:dyDescent="0.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</row>
    <row r="10" spans="1:16" x14ac:dyDescent="0.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x14ac:dyDescent="0.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</row>
    <row r="12" spans="1:16" x14ac:dyDescent="0.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</row>
    <row r="13" spans="1:16" x14ac:dyDescent="0.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</row>
    <row r="14" spans="1:16" x14ac:dyDescent="0.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</row>
    <row r="15" spans="1:16" x14ac:dyDescent="0.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16" x14ac:dyDescent="0.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</row>
    <row r="17" spans="1:16" x14ac:dyDescent="0.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x14ac:dyDescent="0.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zoomScale="115" zoomScaleNormal="100" zoomScaleSheetLayoutView="115" workbookViewId="0">
      <selection activeCell="F28" sqref="F28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08" t="s">
        <v>26</v>
      </c>
      <c r="B1" s="209"/>
      <c r="C1" s="209"/>
      <c r="D1" s="209"/>
      <c r="E1" s="209"/>
      <c r="F1" s="210"/>
      <c r="H1" s="208" t="s">
        <v>64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22.5" customHeight="1" thickBot="1" x14ac:dyDescent="0.5">
      <c r="A2" s="208" t="str">
        <f>input1!A2</f>
        <v>ชั้นมัธยมศึกษาปีที่ 6/1</v>
      </c>
      <c r="B2" s="209"/>
      <c r="C2" s="209"/>
      <c r="D2" s="209"/>
      <c r="E2" s="209"/>
      <c r="F2" s="210"/>
      <c r="H2" s="124" t="s">
        <v>37</v>
      </c>
      <c r="I2" s="33"/>
      <c r="J2" s="124" t="s">
        <v>38</v>
      </c>
      <c r="K2" s="33"/>
      <c r="L2" s="124" t="s">
        <v>39</v>
      </c>
      <c r="M2" s="33"/>
      <c r="N2" s="124" t="s">
        <v>40</v>
      </c>
      <c r="O2" s="33"/>
      <c r="P2" s="124" t="s">
        <v>41</v>
      </c>
      <c r="Q2" s="33"/>
      <c r="R2" s="33"/>
      <c r="S2" s="124" t="s">
        <v>42</v>
      </c>
    </row>
    <row r="3" spans="1:19" ht="21.75" thickBot="1" x14ac:dyDescent="0.5">
      <c r="A3" s="164" t="s">
        <v>21</v>
      </c>
      <c r="B3" s="165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34" t="s">
        <v>35</v>
      </c>
      <c r="H3" s="41" t="s">
        <v>36</v>
      </c>
      <c r="I3" s="125" t="s">
        <v>35</v>
      </c>
      <c r="J3" s="3" t="s">
        <v>36</v>
      </c>
      <c r="K3" s="134" t="s">
        <v>35</v>
      </c>
      <c r="L3" s="3" t="s">
        <v>36</v>
      </c>
      <c r="M3" s="34" t="s">
        <v>35</v>
      </c>
      <c r="N3" s="36" t="s">
        <v>36</v>
      </c>
      <c r="O3" s="42" t="s">
        <v>35</v>
      </c>
      <c r="P3" s="36" t="s">
        <v>36</v>
      </c>
      <c r="Q3" s="134"/>
      <c r="R3" s="34" t="s">
        <v>35</v>
      </c>
      <c r="S3" s="36" t="s">
        <v>36</v>
      </c>
    </row>
    <row r="4" spans="1:19" s="13" customFormat="1" ht="18" customHeight="1" x14ac:dyDescent="0.45">
      <c r="A4" s="166" t="s">
        <v>66</v>
      </c>
      <c r="B4" s="167" t="str">
        <f>input1!B4</f>
        <v>61</v>
      </c>
      <c r="C4" s="4" t="str">
        <f>input1!C4</f>
        <v>00677</v>
      </c>
      <c r="D4" s="5" t="str">
        <f>input1!D4</f>
        <v>นาย บริพัฒน์ จันทศร</v>
      </c>
      <c r="E4" s="6">
        <f>input1!E4</f>
        <v>1</v>
      </c>
      <c r="F4" s="44" t="str">
        <f>IF(E4=1,"ชาย",IF(E4=2,"หญิง","-"))</f>
        <v>ชาย</v>
      </c>
      <c r="G4" s="45">
        <f>input3!AF4</f>
        <v>6</v>
      </c>
      <c r="H4" s="135" t="str">
        <f>IF(G4&gt;10,"เสี่ยง/มีปัญหา","ปกติ")</f>
        <v>ปกติ</v>
      </c>
      <c r="I4" s="138">
        <f>input3!AI4</f>
        <v>6</v>
      </c>
      <c r="J4" s="135" t="str">
        <f>IF(I4&gt;9,"เสี่ยง/มีปัญหา","ปกติ")</f>
        <v>ปกติ</v>
      </c>
      <c r="K4" s="137">
        <f>input3!AM4</f>
        <v>6</v>
      </c>
      <c r="L4" s="135" t="str">
        <f>IF(K4&gt;10,"เสี่ยง/มีปัญหา","ปกติ")</f>
        <v>ปกติ</v>
      </c>
      <c r="M4" s="138">
        <f>input3!AQ4</f>
        <v>6</v>
      </c>
      <c r="N4" s="135" t="str">
        <f>IF(M4&gt;9,"เสี่ยง/มีปัญหา","ปกติ")</f>
        <v>ปกติ</v>
      </c>
      <c r="O4" s="137">
        <f>input3!AS4</f>
        <v>11</v>
      </c>
      <c r="P4" s="139" t="str">
        <f>IF(O4&gt;10,"มีจุดแข็ง","ไม่มีจุดแข็ง")</f>
        <v>มีจุดแข็ง</v>
      </c>
      <c r="Q4" s="154">
        <f>G4+I4+K4+M4+O4</f>
        <v>35</v>
      </c>
      <c r="R4" s="136">
        <f>IF(Q4&lt;1,"-",Q4)</f>
        <v>35</v>
      </c>
      <c r="S4" s="141" t="str">
        <f>IF(R4&gt;48,"เสี่ยง/มีปัญหา","ปกติ")</f>
        <v>ปกติ</v>
      </c>
    </row>
    <row r="5" spans="1:19" s="13" customFormat="1" ht="18" customHeight="1" x14ac:dyDescent="0.45">
      <c r="A5" s="121" t="s">
        <v>67</v>
      </c>
      <c r="B5" s="167" t="str">
        <f>input1!B5</f>
        <v>61</v>
      </c>
      <c r="C5" s="4" t="str">
        <f>input1!C5</f>
        <v>00638</v>
      </c>
      <c r="D5" s="5" t="str">
        <f>input1!D5</f>
        <v>นาย บุญญฤทธิ์  บุญยืด</v>
      </c>
      <c r="E5" s="6">
        <f>input1!E5</f>
        <v>1</v>
      </c>
      <c r="F5" s="46" t="str">
        <f t="shared" ref="F5:F21" si="0">IF(E5=1,"ชาย",IF(E5=2,"หญิง","-"))</f>
        <v>ชาย</v>
      </c>
      <c r="G5" s="47">
        <f>input3!AF5</f>
        <v>9</v>
      </c>
      <c r="H5" s="135" t="str">
        <f t="shared" ref="H5:H21" si="1">IF(G5&gt;10,"เสี่ยง/มีปัญหา","ปกติ")</f>
        <v>ปกติ</v>
      </c>
      <c r="I5" s="144">
        <f>input3!AI5</f>
        <v>7</v>
      </c>
      <c r="J5" s="135" t="str">
        <f t="shared" ref="J5:J21" si="2">IF(I5&gt;9,"เสี่ยง/มีปัญหา","ปกติ")</f>
        <v>ปกติ</v>
      </c>
      <c r="K5" s="143">
        <f>input3!AM5</f>
        <v>12</v>
      </c>
      <c r="L5" s="135" t="str">
        <f t="shared" ref="L5:L21" si="3">IF(K5&gt;10,"เสี่ยง/มีปัญหา","ปกติ")</f>
        <v>เสี่ยง/มีปัญหา</v>
      </c>
      <c r="M5" s="144">
        <f>input3!AQ5</f>
        <v>8</v>
      </c>
      <c r="N5" s="135" t="str">
        <f t="shared" ref="N5:N21" si="4">IF(M5&gt;9,"เสี่ยง/มีปัญหา","ปกติ")</f>
        <v>ปกติ</v>
      </c>
      <c r="O5" s="143">
        <f>input3!AS5</f>
        <v>8</v>
      </c>
      <c r="P5" s="139" t="str">
        <f t="shared" ref="P5:P21" si="5">IF(O5&gt;10,"มีจุดแข็ง","ไม่มีจุดแข็ง")</f>
        <v>ไม่มีจุดแข็ง</v>
      </c>
      <c r="Q5" s="155">
        <f t="shared" ref="Q5:Q21" si="6">G5+I5+K5+M5+O5</f>
        <v>44</v>
      </c>
      <c r="R5" s="142">
        <f t="shared" ref="R5:R21" si="7">IF(Q5&lt;1,"-",Q5)</f>
        <v>44</v>
      </c>
      <c r="S5" s="141" t="str">
        <f t="shared" ref="S5:S21" si="8">IF(R5&gt;48,"เสี่ยง/มีปัญหา","ปกติ")</f>
        <v>ปกติ</v>
      </c>
    </row>
    <row r="6" spans="1:19" s="13" customFormat="1" ht="18" customHeight="1" x14ac:dyDescent="0.45">
      <c r="A6" s="122" t="s">
        <v>68</v>
      </c>
      <c r="B6" s="167" t="str">
        <f>input1!B6</f>
        <v>61</v>
      </c>
      <c r="C6" s="4" t="str">
        <f>input1!C6</f>
        <v>00725</v>
      </c>
      <c r="D6" s="5" t="str">
        <f>input1!D6</f>
        <v>นาย ยงยุทธ์ เอี่ยมวิลัย</v>
      </c>
      <c r="E6" s="6">
        <f>input1!E6</f>
        <v>1</v>
      </c>
      <c r="F6" s="46" t="str">
        <f t="shared" si="0"/>
        <v>ชาย</v>
      </c>
      <c r="G6" s="45">
        <f>input3!AF6</f>
        <v>6</v>
      </c>
      <c r="H6" s="135" t="str">
        <f t="shared" si="1"/>
        <v>ปกติ</v>
      </c>
      <c r="I6" s="138">
        <f>input3!AI6</f>
        <v>8</v>
      </c>
      <c r="J6" s="135" t="str">
        <f t="shared" si="2"/>
        <v>ปกติ</v>
      </c>
      <c r="K6" s="137">
        <f>input3!AM6</f>
        <v>6</v>
      </c>
      <c r="L6" s="135" t="str">
        <f t="shared" si="3"/>
        <v>ปกติ</v>
      </c>
      <c r="M6" s="138">
        <f>input3!AQ6</f>
        <v>6</v>
      </c>
      <c r="N6" s="135" t="str">
        <f t="shared" si="4"/>
        <v>ปกติ</v>
      </c>
      <c r="O6" s="137">
        <f>input3!AS6</f>
        <v>10</v>
      </c>
      <c r="P6" s="139" t="str">
        <f t="shared" si="5"/>
        <v>ไม่มีจุดแข็ง</v>
      </c>
      <c r="Q6" s="155">
        <f t="shared" si="6"/>
        <v>36</v>
      </c>
      <c r="R6" s="142">
        <f t="shared" si="7"/>
        <v>36</v>
      </c>
      <c r="S6" s="141" t="str">
        <f t="shared" si="8"/>
        <v>ปกติ</v>
      </c>
    </row>
    <row r="7" spans="1:19" s="13" customFormat="1" ht="18" customHeight="1" x14ac:dyDescent="0.45">
      <c r="A7" s="120" t="s">
        <v>69</v>
      </c>
      <c r="B7" s="167" t="str">
        <f>input1!B7</f>
        <v>61</v>
      </c>
      <c r="C7" s="4" t="str">
        <f>input1!C7</f>
        <v>00964</v>
      </c>
      <c r="D7" s="5" t="str">
        <f>input1!D7</f>
        <v>นาย ยุทธการ ทุเรียนทอง</v>
      </c>
      <c r="E7" s="6">
        <f>input1!E7</f>
        <v>1</v>
      </c>
      <c r="F7" s="46" t="str">
        <f t="shared" si="0"/>
        <v>ชาย</v>
      </c>
      <c r="G7" s="47">
        <f>input3!AF7</f>
        <v>10</v>
      </c>
      <c r="H7" s="135" t="str">
        <f t="shared" si="1"/>
        <v>ปกติ</v>
      </c>
      <c r="I7" s="144">
        <f>input3!AI7</f>
        <v>6</v>
      </c>
      <c r="J7" s="135" t="str">
        <f t="shared" si="2"/>
        <v>ปกติ</v>
      </c>
      <c r="K7" s="143">
        <f>input3!AM7</f>
        <v>8</v>
      </c>
      <c r="L7" s="135" t="str">
        <f t="shared" si="3"/>
        <v>ปกติ</v>
      </c>
      <c r="M7" s="144">
        <f>input3!AQ7</f>
        <v>7</v>
      </c>
      <c r="N7" s="135" t="str">
        <f t="shared" si="4"/>
        <v>ปกติ</v>
      </c>
      <c r="O7" s="143">
        <f>input3!AS7</f>
        <v>15</v>
      </c>
      <c r="P7" s="139" t="str">
        <f t="shared" si="5"/>
        <v>มีจุดแข็ง</v>
      </c>
      <c r="Q7" s="155">
        <f t="shared" si="6"/>
        <v>46</v>
      </c>
      <c r="R7" s="142">
        <f t="shared" si="7"/>
        <v>46</v>
      </c>
      <c r="S7" s="141" t="str">
        <f t="shared" si="8"/>
        <v>ปกติ</v>
      </c>
    </row>
    <row r="8" spans="1:19" s="13" customFormat="1" ht="18" customHeight="1" thickBot="1" x14ac:dyDescent="0.5">
      <c r="A8" s="123" t="s">
        <v>70</v>
      </c>
      <c r="B8" s="168" t="str">
        <f>input1!B8</f>
        <v>61</v>
      </c>
      <c r="C8" s="37" t="str">
        <f>input1!C8</f>
        <v>00761</v>
      </c>
      <c r="D8" s="38" t="str">
        <f>input1!D8</f>
        <v>นาย วรัญญู นุดเทียน</v>
      </c>
      <c r="E8" s="39">
        <f>input1!E8</f>
        <v>1</v>
      </c>
      <c r="F8" s="48" t="str">
        <f t="shared" si="0"/>
        <v>ชาย</v>
      </c>
      <c r="G8" s="50">
        <f>input3!AF8</f>
        <v>5</v>
      </c>
      <c r="H8" s="150" t="str">
        <f t="shared" si="1"/>
        <v>ปกติ</v>
      </c>
      <c r="I8" s="148">
        <f>input3!AI8</f>
        <v>7</v>
      </c>
      <c r="J8" s="150" t="str">
        <f t="shared" si="2"/>
        <v>ปกติ</v>
      </c>
      <c r="K8" s="147">
        <f>input3!AM8</f>
        <v>5</v>
      </c>
      <c r="L8" s="150" t="str">
        <f t="shared" si="3"/>
        <v>ปกติ</v>
      </c>
      <c r="M8" s="148">
        <f>input3!AQ8</f>
        <v>7</v>
      </c>
      <c r="N8" s="150" t="str">
        <f t="shared" si="4"/>
        <v>ปกติ</v>
      </c>
      <c r="O8" s="147">
        <f>input3!AS8</f>
        <v>14</v>
      </c>
      <c r="P8" s="151" t="str">
        <f t="shared" si="5"/>
        <v>มีจุดแข็ง</v>
      </c>
      <c r="Q8" s="156">
        <f t="shared" si="6"/>
        <v>38</v>
      </c>
      <c r="R8" s="146">
        <f t="shared" si="7"/>
        <v>38</v>
      </c>
      <c r="S8" s="152" t="str">
        <f t="shared" si="8"/>
        <v>ปกติ</v>
      </c>
    </row>
    <row r="9" spans="1:19" s="13" customFormat="1" ht="18" customHeight="1" x14ac:dyDescent="0.45">
      <c r="A9" s="166" t="s">
        <v>71</v>
      </c>
      <c r="B9" s="167" t="str">
        <f>input1!B9</f>
        <v>61</v>
      </c>
      <c r="C9" s="4" t="str">
        <f>input1!C9</f>
        <v>00643</v>
      </c>
      <c r="D9" s="5" t="str">
        <f>input1!D9</f>
        <v>นาย วีรพงษ์ ทองจิตติ</v>
      </c>
      <c r="E9" s="6">
        <f>input1!E9</f>
        <v>1</v>
      </c>
      <c r="F9" s="51" t="str">
        <f t="shared" si="0"/>
        <v>ชาย</v>
      </c>
      <c r="G9" s="45">
        <f>input3!AF9</f>
        <v>9</v>
      </c>
      <c r="H9" s="135" t="str">
        <f t="shared" si="1"/>
        <v>ปกติ</v>
      </c>
      <c r="I9" s="138">
        <f>input3!AI9</f>
        <v>7</v>
      </c>
      <c r="J9" s="135" t="str">
        <f t="shared" si="2"/>
        <v>ปกติ</v>
      </c>
      <c r="K9" s="137">
        <f>input3!AM9</f>
        <v>6</v>
      </c>
      <c r="L9" s="135" t="str">
        <f t="shared" si="3"/>
        <v>ปกติ</v>
      </c>
      <c r="M9" s="138">
        <f>input3!AQ9</f>
        <v>13</v>
      </c>
      <c r="N9" s="135" t="str">
        <f t="shared" si="4"/>
        <v>เสี่ยง/มีปัญหา</v>
      </c>
      <c r="O9" s="137">
        <f>input3!AS9</f>
        <v>11</v>
      </c>
      <c r="P9" s="139" t="str">
        <f t="shared" si="5"/>
        <v>มีจุดแข็ง</v>
      </c>
      <c r="Q9" s="154">
        <f t="shared" si="6"/>
        <v>46</v>
      </c>
      <c r="R9" s="136">
        <f t="shared" si="7"/>
        <v>46</v>
      </c>
      <c r="S9" s="141" t="str">
        <f t="shared" si="8"/>
        <v>ปกติ</v>
      </c>
    </row>
    <row r="10" spans="1:19" s="13" customFormat="1" ht="18" customHeight="1" x14ac:dyDescent="0.45">
      <c r="A10" s="121" t="s">
        <v>72</v>
      </c>
      <c r="B10" s="167" t="str">
        <f>input1!B10</f>
        <v>61</v>
      </c>
      <c r="C10" s="4" t="str">
        <f>input1!C10</f>
        <v>00651</v>
      </c>
      <c r="D10" s="5" t="str">
        <f>input1!D10</f>
        <v>นาย อนุรักษ์ สร้อยสนธิ์</v>
      </c>
      <c r="E10" s="6">
        <f>input1!E10</f>
        <v>1</v>
      </c>
      <c r="F10" s="46" t="str">
        <f t="shared" si="0"/>
        <v>ชาย</v>
      </c>
      <c r="G10" s="45">
        <f>input3!AF10</f>
        <v>5</v>
      </c>
      <c r="H10" s="135" t="str">
        <f t="shared" si="1"/>
        <v>ปกติ</v>
      </c>
      <c r="I10" s="138">
        <f>input3!AI10</f>
        <v>6</v>
      </c>
      <c r="J10" s="135" t="str">
        <f t="shared" si="2"/>
        <v>ปกติ</v>
      </c>
      <c r="K10" s="137">
        <f>input3!AM10</f>
        <v>7</v>
      </c>
      <c r="L10" s="135" t="str">
        <f t="shared" si="3"/>
        <v>ปกติ</v>
      </c>
      <c r="M10" s="138">
        <f>input3!AQ10</f>
        <v>8</v>
      </c>
      <c r="N10" s="135" t="str">
        <f t="shared" si="4"/>
        <v>ปกติ</v>
      </c>
      <c r="O10" s="137">
        <f>input3!AS10</f>
        <v>9</v>
      </c>
      <c r="P10" s="139" t="str">
        <f t="shared" si="5"/>
        <v>ไม่มีจุดแข็ง</v>
      </c>
      <c r="Q10" s="155">
        <f t="shared" si="6"/>
        <v>35</v>
      </c>
      <c r="R10" s="142">
        <f t="shared" si="7"/>
        <v>35</v>
      </c>
      <c r="S10" s="141" t="str">
        <f t="shared" si="8"/>
        <v>ปกติ</v>
      </c>
    </row>
    <row r="11" spans="1:19" s="13" customFormat="1" ht="18" customHeight="1" x14ac:dyDescent="0.45">
      <c r="A11" s="122" t="s">
        <v>73</v>
      </c>
      <c r="B11" s="167" t="str">
        <f>input1!B11</f>
        <v>61</v>
      </c>
      <c r="C11" s="4" t="str">
        <f>input1!C11</f>
        <v>00685</v>
      </c>
      <c r="D11" s="5" t="str">
        <f>input1!D11</f>
        <v>นางสาว กุลนิภา กลิ่นเพ็ญ</v>
      </c>
      <c r="E11" s="6">
        <f>input1!E11</f>
        <v>2</v>
      </c>
      <c r="F11" s="46" t="str">
        <f t="shared" si="0"/>
        <v>หญิง</v>
      </c>
      <c r="G11" s="47">
        <f>input3!AF11</f>
        <v>9</v>
      </c>
      <c r="H11" s="135" t="str">
        <f t="shared" si="1"/>
        <v>ปกติ</v>
      </c>
      <c r="I11" s="144">
        <f>input3!AI11</f>
        <v>8</v>
      </c>
      <c r="J11" s="135" t="str">
        <f t="shared" si="2"/>
        <v>ปกติ</v>
      </c>
      <c r="K11" s="143">
        <f>input3!AM11</f>
        <v>10</v>
      </c>
      <c r="L11" s="135" t="str">
        <f t="shared" si="3"/>
        <v>ปกติ</v>
      </c>
      <c r="M11" s="144">
        <f>input3!AQ11</f>
        <v>8</v>
      </c>
      <c r="N11" s="135" t="str">
        <f t="shared" si="4"/>
        <v>ปกติ</v>
      </c>
      <c r="O11" s="143">
        <f>input3!AS11</f>
        <v>11</v>
      </c>
      <c r="P11" s="139" t="str">
        <f t="shared" si="5"/>
        <v>มีจุดแข็ง</v>
      </c>
      <c r="Q11" s="155">
        <f t="shared" si="6"/>
        <v>46</v>
      </c>
      <c r="R11" s="142">
        <f t="shared" si="7"/>
        <v>46</v>
      </c>
      <c r="S11" s="141" t="str">
        <f t="shared" si="8"/>
        <v>ปกติ</v>
      </c>
    </row>
    <row r="12" spans="1:19" s="13" customFormat="1" ht="18" customHeight="1" x14ac:dyDescent="0.45">
      <c r="A12" s="120" t="s">
        <v>74</v>
      </c>
      <c r="B12" s="167" t="str">
        <f>input1!B12</f>
        <v>61</v>
      </c>
      <c r="C12" s="4" t="str">
        <f>input1!C12</f>
        <v>00736</v>
      </c>
      <c r="D12" s="5" t="str">
        <f>input1!D12</f>
        <v>นางสาว จันทร์รฉัตร เนตรยิ้ม</v>
      </c>
      <c r="E12" s="6">
        <f>input1!E12</f>
        <v>2</v>
      </c>
      <c r="F12" s="46" t="str">
        <f t="shared" si="0"/>
        <v>หญิง</v>
      </c>
      <c r="G12" s="45">
        <f>input3!AF12</f>
        <v>7</v>
      </c>
      <c r="H12" s="135" t="str">
        <f t="shared" si="1"/>
        <v>ปกติ</v>
      </c>
      <c r="I12" s="138">
        <f>input3!AI12</f>
        <v>6</v>
      </c>
      <c r="J12" s="135" t="str">
        <f t="shared" si="2"/>
        <v>ปกติ</v>
      </c>
      <c r="K12" s="137">
        <f>input3!AM12</f>
        <v>6</v>
      </c>
      <c r="L12" s="135" t="str">
        <f t="shared" si="3"/>
        <v>ปกติ</v>
      </c>
      <c r="M12" s="138">
        <f>input3!AQ12</f>
        <v>6</v>
      </c>
      <c r="N12" s="135" t="str">
        <f t="shared" si="4"/>
        <v>ปกติ</v>
      </c>
      <c r="O12" s="137">
        <f>input3!AS12</f>
        <v>13</v>
      </c>
      <c r="P12" s="139" t="str">
        <f t="shared" si="5"/>
        <v>มีจุดแข็ง</v>
      </c>
      <c r="Q12" s="155">
        <f t="shared" si="6"/>
        <v>38</v>
      </c>
      <c r="R12" s="142">
        <f t="shared" si="7"/>
        <v>38</v>
      </c>
      <c r="S12" s="141" t="str">
        <f t="shared" si="8"/>
        <v>ปกติ</v>
      </c>
    </row>
    <row r="13" spans="1:19" s="13" customFormat="1" ht="18" customHeight="1" thickBot="1" x14ac:dyDescent="0.5">
      <c r="A13" s="123" t="s">
        <v>75</v>
      </c>
      <c r="B13" s="168" t="str">
        <f>input1!B13</f>
        <v>61</v>
      </c>
      <c r="C13" s="37" t="str">
        <f>input1!C13</f>
        <v>00656</v>
      </c>
      <c r="D13" s="38" t="str">
        <f>input1!D13</f>
        <v>นางสาว ณัฐริกา เขียวเล็ก</v>
      </c>
      <c r="E13" s="39">
        <f>input1!E13</f>
        <v>2</v>
      </c>
      <c r="F13" s="48" t="str">
        <f t="shared" si="0"/>
        <v>หญิง</v>
      </c>
      <c r="G13" s="50">
        <f>input3!AF13</f>
        <v>9</v>
      </c>
      <c r="H13" s="150" t="str">
        <f t="shared" si="1"/>
        <v>ปกติ</v>
      </c>
      <c r="I13" s="148">
        <f>input3!AI13</f>
        <v>8</v>
      </c>
      <c r="J13" s="150" t="str">
        <f t="shared" si="2"/>
        <v>ปกติ</v>
      </c>
      <c r="K13" s="147">
        <f>input3!AM13</f>
        <v>10</v>
      </c>
      <c r="L13" s="150" t="str">
        <f t="shared" si="3"/>
        <v>ปกติ</v>
      </c>
      <c r="M13" s="148">
        <f>input3!AQ13</f>
        <v>5</v>
      </c>
      <c r="N13" s="150" t="str">
        <f t="shared" si="4"/>
        <v>ปกติ</v>
      </c>
      <c r="O13" s="147">
        <f>input3!AS13</f>
        <v>13</v>
      </c>
      <c r="P13" s="151" t="str">
        <f t="shared" si="5"/>
        <v>มีจุดแข็ง</v>
      </c>
      <c r="Q13" s="156">
        <f t="shared" si="6"/>
        <v>45</v>
      </c>
      <c r="R13" s="146">
        <f t="shared" si="7"/>
        <v>45</v>
      </c>
      <c r="S13" s="152" t="str">
        <f t="shared" si="8"/>
        <v>ปกติ</v>
      </c>
    </row>
    <row r="14" spans="1:19" s="13" customFormat="1" ht="18" customHeight="1" x14ac:dyDescent="0.45">
      <c r="A14" s="166" t="s">
        <v>76</v>
      </c>
      <c r="B14" s="167" t="str">
        <f>input1!B14</f>
        <v>61</v>
      </c>
      <c r="C14" s="4" t="str">
        <f>input1!C14</f>
        <v>00690</v>
      </c>
      <c r="D14" s="5" t="str">
        <f>input1!D14</f>
        <v>นางสาว ธนัชชา มหึมา</v>
      </c>
      <c r="E14" s="6">
        <f>input1!E14</f>
        <v>2</v>
      </c>
      <c r="F14" s="51" t="str">
        <f t="shared" si="0"/>
        <v>หญิง</v>
      </c>
      <c r="G14" s="45">
        <f>input3!AF14</f>
        <v>8</v>
      </c>
      <c r="H14" s="135" t="str">
        <f t="shared" si="1"/>
        <v>ปกติ</v>
      </c>
      <c r="I14" s="138">
        <f>input3!AI14</f>
        <v>6</v>
      </c>
      <c r="J14" s="135" t="str">
        <f t="shared" si="2"/>
        <v>ปกติ</v>
      </c>
      <c r="K14" s="137">
        <f>input3!AM14</f>
        <v>7</v>
      </c>
      <c r="L14" s="135" t="str">
        <f t="shared" si="3"/>
        <v>ปกติ</v>
      </c>
      <c r="M14" s="138">
        <f>input3!AQ14</f>
        <v>6</v>
      </c>
      <c r="N14" s="135" t="str">
        <f t="shared" si="4"/>
        <v>ปกติ</v>
      </c>
      <c r="O14" s="137">
        <f>input3!AS14</f>
        <v>10</v>
      </c>
      <c r="P14" s="139" t="str">
        <f t="shared" si="5"/>
        <v>ไม่มีจุดแข็ง</v>
      </c>
      <c r="Q14" s="154">
        <f t="shared" si="6"/>
        <v>37</v>
      </c>
      <c r="R14" s="136">
        <f t="shared" si="7"/>
        <v>37</v>
      </c>
      <c r="S14" s="141" t="str">
        <f t="shared" si="8"/>
        <v>ปกติ</v>
      </c>
    </row>
    <row r="15" spans="1:19" s="13" customFormat="1" ht="18" customHeight="1" x14ac:dyDescent="0.45">
      <c r="A15" s="121" t="s">
        <v>77</v>
      </c>
      <c r="B15" s="167" t="str">
        <f>input1!B15</f>
        <v>61</v>
      </c>
      <c r="C15" s="4" t="str">
        <f>input1!C15</f>
        <v>01306</v>
      </c>
      <c r="D15" s="5" t="str">
        <f>input1!D15</f>
        <v>นางสาว น้ำทิพย์ น้ำเต้าไฟ</v>
      </c>
      <c r="E15" s="6">
        <f>input1!E15</f>
        <v>2</v>
      </c>
      <c r="F15" s="46" t="str">
        <f t="shared" si="0"/>
        <v>หญิง</v>
      </c>
      <c r="G15" s="47">
        <f>input3!AF15</f>
        <v>12</v>
      </c>
      <c r="H15" s="135" t="str">
        <f t="shared" si="1"/>
        <v>เสี่ยง/มีปัญหา</v>
      </c>
      <c r="I15" s="144">
        <f>input3!AI15</f>
        <v>11</v>
      </c>
      <c r="J15" s="135" t="str">
        <f t="shared" si="2"/>
        <v>เสี่ยง/มีปัญหา</v>
      </c>
      <c r="K15" s="143">
        <f>input3!AM15</f>
        <v>15</v>
      </c>
      <c r="L15" s="135" t="str">
        <f t="shared" si="3"/>
        <v>เสี่ยง/มีปัญหา</v>
      </c>
      <c r="M15" s="144">
        <f>input3!AQ15</f>
        <v>10</v>
      </c>
      <c r="N15" s="135" t="str">
        <f t="shared" si="4"/>
        <v>เสี่ยง/มีปัญหา</v>
      </c>
      <c r="O15" s="143">
        <f>input3!AS15</f>
        <v>10</v>
      </c>
      <c r="P15" s="139" t="str">
        <f t="shared" si="5"/>
        <v>ไม่มีจุดแข็ง</v>
      </c>
      <c r="Q15" s="155">
        <f t="shared" si="6"/>
        <v>58</v>
      </c>
      <c r="R15" s="142">
        <f t="shared" si="7"/>
        <v>58</v>
      </c>
      <c r="S15" s="141" t="str">
        <f t="shared" si="8"/>
        <v>เสี่ยง/มีปัญหา</v>
      </c>
    </row>
    <row r="16" spans="1:19" s="13" customFormat="1" ht="18" customHeight="1" x14ac:dyDescent="0.45">
      <c r="A16" s="122" t="s">
        <v>78</v>
      </c>
      <c r="B16" s="167" t="str">
        <f>input1!B16</f>
        <v>61</v>
      </c>
      <c r="C16" s="4" t="str">
        <f>input1!C16</f>
        <v>00692</v>
      </c>
      <c r="D16" s="5" t="str">
        <f>input1!D16</f>
        <v>นางสาว นิรชา เกษแก้ว</v>
      </c>
      <c r="E16" s="6">
        <f>input1!E16</f>
        <v>2</v>
      </c>
      <c r="F16" s="46" t="str">
        <f t="shared" si="0"/>
        <v>หญิง</v>
      </c>
      <c r="G16" s="45">
        <f>input3!AF16</f>
        <v>6</v>
      </c>
      <c r="H16" s="135" t="str">
        <f t="shared" si="1"/>
        <v>ปกติ</v>
      </c>
      <c r="I16" s="138">
        <f>input3!AI16</f>
        <v>5</v>
      </c>
      <c r="J16" s="135" t="str">
        <f t="shared" si="2"/>
        <v>ปกติ</v>
      </c>
      <c r="K16" s="137">
        <f>input3!AM16</f>
        <v>10</v>
      </c>
      <c r="L16" s="135" t="str">
        <f t="shared" si="3"/>
        <v>ปกติ</v>
      </c>
      <c r="M16" s="138">
        <f>input3!AQ16</f>
        <v>6</v>
      </c>
      <c r="N16" s="135" t="str">
        <f t="shared" si="4"/>
        <v>ปกติ</v>
      </c>
      <c r="O16" s="137">
        <f>input3!AS16</f>
        <v>12</v>
      </c>
      <c r="P16" s="139" t="str">
        <f t="shared" si="5"/>
        <v>มีจุดแข็ง</v>
      </c>
      <c r="Q16" s="155">
        <f t="shared" si="6"/>
        <v>39</v>
      </c>
      <c r="R16" s="142">
        <f t="shared" si="7"/>
        <v>39</v>
      </c>
      <c r="S16" s="141" t="str">
        <f t="shared" si="8"/>
        <v>ปกติ</v>
      </c>
    </row>
    <row r="17" spans="1:31" s="13" customFormat="1" ht="18" customHeight="1" x14ac:dyDescent="0.45">
      <c r="A17" s="120" t="s">
        <v>79</v>
      </c>
      <c r="B17" s="167" t="str">
        <f>input1!B17</f>
        <v>61</v>
      </c>
      <c r="C17" s="4" t="str">
        <f>input1!C17</f>
        <v>00963</v>
      </c>
      <c r="D17" s="5" t="str">
        <f>input1!D17</f>
        <v>นางสาว ยุภาวดี ทุเรียนทอง</v>
      </c>
      <c r="E17" s="6">
        <f>input1!E17</f>
        <v>2</v>
      </c>
      <c r="F17" s="46" t="str">
        <f t="shared" si="0"/>
        <v>หญิง</v>
      </c>
      <c r="G17" s="47">
        <f>input3!AF17</f>
        <v>10</v>
      </c>
      <c r="H17" s="135" t="str">
        <f t="shared" si="1"/>
        <v>ปกติ</v>
      </c>
      <c r="I17" s="144">
        <f>input3!AI17</f>
        <v>6</v>
      </c>
      <c r="J17" s="135" t="str">
        <f t="shared" si="2"/>
        <v>ปกติ</v>
      </c>
      <c r="K17" s="143">
        <f>input3!AM17</f>
        <v>8</v>
      </c>
      <c r="L17" s="135" t="str">
        <f t="shared" si="3"/>
        <v>ปกติ</v>
      </c>
      <c r="M17" s="144">
        <f>input3!AQ17</f>
        <v>7</v>
      </c>
      <c r="N17" s="135" t="str">
        <f t="shared" si="4"/>
        <v>ปกติ</v>
      </c>
      <c r="O17" s="143">
        <f>input3!AS17</f>
        <v>15</v>
      </c>
      <c r="P17" s="139" t="str">
        <f t="shared" si="5"/>
        <v>มีจุดแข็ง</v>
      </c>
      <c r="Q17" s="155">
        <f t="shared" si="6"/>
        <v>46</v>
      </c>
      <c r="R17" s="142">
        <f t="shared" si="7"/>
        <v>46</v>
      </c>
      <c r="S17" s="141" t="str">
        <f t="shared" si="8"/>
        <v>ปกติ</v>
      </c>
    </row>
    <row r="18" spans="1:31" s="13" customFormat="1" ht="18" customHeight="1" thickBot="1" x14ac:dyDescent="0.5">
      <c r="A18" s="123" t="s">
        <v>80</v>
      </c>
      <c r="B18" s="168" t="str">
        <f>input1!B18</f>
        <v>61</v>
      </c>
      <c r="C18" s="37" t="str">
        <f>input1!C18</f>
        <v>00703</v>
      </c>
      <c r="D18" s="38" t="str">
        <f>input1!D18</f>
        <v>นางสาว ศิริลักษณ์ ทองอ่อน</v>
      </c>
      <c r="E18" s="39">
        <f>input1!E18</f>
        <v>2</v>
      </c>
      <c r="F18" s="48" t="str">
        <f t="shared" si="0"/>
        <v>หญิง</v>
      </c>
      <c r="G18" s="50">
        <f>input3!AF18</f>
        <v>7</v>
      </c>
      <c r="H18" s="150" t="str">
        <f t="shared" si="1"/>
        <v>ปกติ</v>
      </c>
      <c r="I18" s="148">
        <f>input3!AI18</f>
        <v>6</v>
      </c>
      <c r="J18" s="150" t="str">
        <f t="shared" si="2"/>
        <v>ปกติ</v>
      </c>
      <c r="K18" s="147">
        <f>input3!AM18</f>
        <v>9</v>
      </c>
      <c r="L18" s="150" t="str">
        <f t="shared" si="3"/>
        <v>ปกติ</v>
      </c>
      <c r="M18" s="148">
        <f>input3!AQ18</f>
        <v>8</v>
      </c>
      <c r="N18" s="150" t="str">
        <f t="shared" si="4"/>
        <v>ปกติ</v>
      </c>
      <c r="O18" s="147">
        <f>input3!AS18</f>
        <v>11</v>
      </c>
      <c r="P18" s="151" t="str">
        <f t="shared" si="5"/>
        <v>มีจุดแข็ง</v>
      </c>
      <c r="Q18" s="156">
        <f t="shared" si="6"/>
        <v>41</v>
      </c>
      <c r="R18" s="146">
        <f t="shared" si="7"/>
        <v>41</v>
      </c>
      <c r="S18" s="152" t="str">
        <f t="shared" si="8"/>
        <v>ปกติ</v>
      </c>
    </row>
    <row r="19" spans="1:31" s="13" customFormat="1" ht="18" customHeight="1" x14ac:dyDescent="0.45">
      <c r="A19" s="166" t="s">
        <v>81</v>
      </c>
      <c r="B19" s="167" t="str">
        <f>input1!B19</f>
        <v>61</v>
      </c>
      <c r="C19" s="4" t="str">
        <f>input1!C19</f>
        <v>00778</v>
      </c>
      <c r="D19" s="5" t="str">
        <f>input1!D19</f>
        <v>นางสาว หนึ่งฤทัย จึงเจริญ</v>
      </c>
      <c r="E19" s="6">
        <f>input1!E19</f>
        <v>2</v>
      </c>
      <c r="F19" s="51" t="str">
        <f t="shared" si="0"/>
        <v>หญิง</v>
      </c>
      <c r="G19" s="45">
        <f>input3!AF19</f>
        <v>13</v>
      </c>
      <c r="H19" s="135" t="str">
        <f t="shared" si="1"/>
        <v>เสี่ยง/มีปัญหา</v>
      </c>
      <c r="I19" s="138">
        <f>input3!AI19</f>
        <v>7</v>
      </c>
      <c r="J19" s="135" t="str">
        <f t="shared" si="2"/>
        <v>ปกติ</v>
      </c>
      <c r="K19" s="137">
        <f>input3!AM19</f>
        <v>7</v>
      </c>
      <c r="L19" s="135" t="str">
        <f t="shared" si="3"/>
        <v>ปกติ</v>
      </c>
      <c r="M19" s="138">
        <f>input3!AQ19</f>
        <v>8</v>
      </c>
      <c r="N19" s="135" t="str">
        <f t="shared" si="4"/>
        <v>ปกติ</v>
      </c>
      <c r="O19" s="137">
        <f>input3!AS19</f>
        <v>14</v>
      </c>
      <c r="P19" s="139" t="str">
        <f t="shared" si="5"/>
        <v>มีจุดแข็ง</v>
      </c>
      <c r="Q19" s="154">
        <f t="shared" si="6"/>
        <v>49</v>
      </c>
      <c r="R19" s="136">
        <f t="shared" si="7"/>
        <v>49</v>
      </c>
      <c r="S19" s="141" t="str">
        <f t="shared" si="8"/>
        <v>เสี่ยง/มีปัญหา</v>
      </c>
    </row>
    <row r="20" spans="1:31" s="13" customFormat="1" ht="18" customHeight="1" x14ac:dyDescent="0.45">
      <c r="A20" s="121" t="s">
        <v>29</v>
      </c>
      <c r="B20" s="167" t="str">
        <f>input1!B20</f>
        <v>61</v>
      </c>
      <c r="C20" s="4" t="str">
        <f>input1!C20</f>
        <v>00706</v>
      </c>
      <c r="D20" s="5" t="str">
        <f>input1!D20</f>
        <v>นางสาว อรอนงค์ เกษสาคร</v>
      </c>
      <c r="E20" s="6">
        <f>input1!E20</f>
        <v>2</v>
      </c>
      <c r="F20" s="46" t="str">
        <f t="shared" si="0"/>
        <v>หญิง</v>
      </c>
      <c r="G20" s="45">
        <f>input3!AF20</f>
        <v>5</v>
      </c>
      <c r="H20" s="135" t="str">
        <f t="shared" si="1"/>
        <v>ปกติ</v>
      </c>
      <c r="I20" s="138">
        <f>input3!AI20</f>
        <v>5</v>
      </c>
      <c r="J20" s="135" t="str">
        <f t="shared" si="2"/>
        <v>ปกติ</v>
      </c>
      <c r="K20" s="137">
        <f>input3!AM20</f>
        <v>5</v>
      </c>
      <c r="L20" s="135" t="str">
        <f t="shared" si="3"/>
        <v>ปกติ</v>
      </c>
      <c r="M20" s="138">
        <f>input3!AQ20</f>
        <v>7</v>
      </c>
      <c r="N20" s="135" t="str">
        <f t="shared" si="4"/>
        <v>ปกติ</v>
      </c>
      <c r="O20" s="137">
        <f>input3!AS20</f>
        <v>15</v>
      </c>
      <c r="P20" s="139" t="str">
        <f t="shared" si="5"/>
        <v>มีจุดแข็ง</v>
      </c>
      <c r="Q20" s="155">
        <f t="shared" si="6"/>
        <v>37</v>
      </c>
      <c r="R20" s="142">
        <f t="shared" si="7"/>
        <v>37</v>
      </c>
      <c r="S20" s="141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22" t="s">
        <v>30</v>
      </c>
      <c r="B21" s="167" t="str">
        <f>input1!B21</f>
        <v>61</v>
      </c>
      <c r="C21" s="4" t="str">
        <f>input1!C21</f>
        <v>00669</v>
      </c>
      <c r="D21" s="5" t="str">
        <f>input1!D21</f>
        <v>นางสาว อริสษา อินโท</v>
      </c>
      <c r="E21" s="6">
        <f>input1!E21</f>
        <v>2</v>
      </c>
      <c r="F21" s="46" t="str">
        <f t="shared" si="0"/>
        <v>หญิง</v>
      </c>
      <c r="G21" s="47">
        <f>input3!AF21</f>
        <v>7</v>
      </c>
      <c r="H21" s="135" t="str">
        <f t="shared" si="1"/>
        <v>ปกติ</v>
      </c>
      <c r="I21" s="144">
        <f>input3!AI21</f>
        <v>7</v>
      </c>
      <c r="J21" s="135" t="str">
        <f t="shared" si="2"/>
        <v>ปกติ</v>
      </c>
      <c r="K21" s="143">
        <f>input3!AM21</f>
        <v>7</v>
      </c>
      <c r="L21" s="135" t="str">
        <f t="shared" si="3"/>
        <v>ปกติ</v>
      </c>
      <c r="M21" s="144">
        <f>input3!AQ21</f>
        <v>11</v>
      </c>
      <c r="N21" s="135" t="str">
        <f t="shared" si="4"/>
        <v>เสี่ยง/มีปัญหา</v>
      </c>
      <c r="O21" s="143">
        <f>input3!AS21</f>
        <v>10</v>
      </c>
      <c r="P21" s="139" t="str">
        <f t="shared" si="5"/>
        <v>ไม่มีจุดแข็ง</v>
      </c>
      <c r="Q21" s="155">
        <f t="shared" si="6"/>
        <v>42</v>
      </c>
      <c r="R21" s="142">
        <f t="shared" si="7"/>
        <v>42</v>
      </c>
      <c r="S21" s="141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3" spans="1:31" ht="21" x14ac:dyDescent="0.45">
      <c r="C23" s="52" t="s">
        <v>47</v>
      </c>
      <c r="D23" s="52"/>
      <c r="E23" s="33"/>
      <c r="F23" s="53"/>
      <c r="G23" s="52"/>
      <c r="H23" s="52"/>
    </row>
    <row r="24" spans="1:31" ht="21" x14ac:dyDescent="0.45">
      <c r="C24" s="33"/>
      <c r="D24" s="33" t="s">
        <v>48</v>
      </c>
      <c r="E24" s="33"/>
      <c r="F24" s="33" t="s">
        <v>48</v>
      </c>
      <c r="G24" s="33"/>
      <c r="H24" s="33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98425196850393704" header="0.51181102362204722" footer="0.51181102362204722"/>
  <pageSetup paperSize="9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zoomScale="70" zoomScaleNormal="100" zoomScaleSheetLayoutView="70" workbookViewId="0">
      <selection activeCell="C23" sqref="C23"/>
    </sheetView>
  </sheetViews>
  <sheetFormatPr defaultRowHeight="22.5" customHeight="1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2.5" customHeight="1" thickBot="1" x14ac:dyDescent="0.55000000000000004">
      <c r="A1" s="208" t="s">
        <v>26</v>
      </c>
      <c r="B1" s="209"/>
      <c r="C1" s="209"/>
      <c r="D1" s="209"/>
      <c r="E1" s="209"/>
      <c r="F1" s="210"/>
      <c r="G1"/>
      <c r="H1" s="208" t="s">
        <v>46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22.5" customHeight="1" thickBot="1" x14ac:dyDescent="0.55000000000000004">
      <c r="A2" s="236" t="str">
        <f>input1!A2</f>
        <v>ชั้นมัธยมศึกษาปีที่ 6/1</v>
      </c>
      <c r="B2" s="237"/>
      <c r="C2" s="237"/>
      <c r="D2" s="237"/>
      <c r="E2" s="237"/>
      <c r="F2" s="238"/>
      <c r="G2"/>
      <c r="H2" s="124" t="s">
        <v>37</v>
      </c>
      <c r="I2" s="33"/>
      <c r="J2" s="124" t="s">
        <v>38</v>
      </c>
      <c r="K2" s="33"/>
      <c r="L2" s="124" t="s">
        <v>39</v>
      </c>
      <c r="M2" s="33"/>
      <c r="N2" s="124" t="s">
        <v>40</v>
      </c>
      <c r="O2" s="33"/>
      <c r="P2" s="124" t="s">
        <v>41</v>
      </c>
      <c r="Q2" s="33"/>
      <c r="R2" s="33"/>
      <c r="S2" s="124" t="s">
        <v>86</v>
      </c>
    </row>
    <row r="3" spans="1:19" ht="22.5" customHeight="1" thickBot="1" x14ac:dyDescent="0.55000000000000004">
      <c r="A3" s="164" t="s">
        <v>21</v>
      </c>
      <c r="B3" s="165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41" t="s">
        <v>36</v>
      </c>
      <c r="I3" s="125" t="s">
        <v>35</v>
      </c>
      <c r="J3" s="3" t="s">
        <v>36</v>
      </c>
      <c r="K3" s="42" t="s">
        <v>35</v>
      </c>
      <c r="L3" s="41" t="s">
        <v>36</v>
      </c>
      <c r="M3" s="125" t="s">
        <v>35</v>
      </c>
      <c r="N3" s="3" t="s">
        <v>36</v>
      </c>
      <c r="O3" s="42" t="s">
        <v>35</v>
      </c>
      <c r="P3" s="35" t="s">
        <v>36</v>
      </c>
      <c r="Q3" s="43"/>
      <c r="R3" s="125" t="s">
        <v>35</v>
      </c>
      <c r="S3" s="3" t="s">
        <v>36</v>
      </c>
    </row>
    <row r="4" spans="1:19" s="13" customFormat="1" ht="22.5" customHeight="1" x14ac:dyDescent="0.45">
      <c r="A4" s="166" t="s">
        <v>66</v>
      </c>
      <c r="B4" s="167" t="str">
        <f>input1!B4</f>
        <v>61</v>
      </c>
      <c r="C4" s="4" t="str">
        <f>input1!C4</f>
        <v>00677</v>
      </c>
      <c r="D4" s="5" t="str">
        <f>input1!D4</f>
        <v>นาย บริพัฒน์ จันทศร</v>
      </c>
      <c r="E4" s="6">
        <f>input1!E4</f>
        <v>1</v>
      </c>
      <c r="F4" s="44" t="str">
        <f>IF(E4=1,"ชาย",IF(E4=2,"หญิง","-"))</f>
        <v>ชาย</v>
      </c>
      <c r="G4" s="45">
        <f>(equal1!G4+equal2!G4+equal3!G4)/3</f>
        <v>6.333333333333333</v>
      </c>
      <c r="H4" s="135" t="str">
        <f>IF(G4&gt;10,"เสี่ยง/มีปัญหา","ปกติ")</f>
        <v>ปกติ</v>
      </c>
      <c r="I4" s="154">
        <f>(equal1!I4+equal2!I4+equal3!I4)/3</f>
        <v>6.333333333333333</v>
      </c>
      <c r="J4" s="135" t="str">
        <f>IF(I4&gt;9,"เสี่ยง/มีปัญหา","ปกติ")</f>
        <v>ปกติ</v>
      </c>
      <c r="K4" s="153">
        <f>(equal1!K4+equal2!K4+equal3!K4)/3</f>
        <v>6</v>
      </c>
      <c r="L4" s="135" t="str">
        <f>IF(K4&gt;10,"เสี่ยง/มีปัญหา","ปกติ")</f>
        <v>ปกติ</v>
      </c>
      <c r="M4" s="137">
        <f>(equal1!M4+equal2!M4+equal3!M4)/3</f>
        <v>6.333333333333333</v>
      </c>
      <c r="N4" s="135" t="str">
        <f>IF(M4&gt;9,"เสี่ยง/มีปัญหา","ปกติ")</f>
        <v>ปกติ</v>
      </c>
      <c r="O4" s="137">
        <f>(equal1!O4+equal2!O4+equal3!O4)/3</f>
        <v>10.333333333333334</v>
      </c>
      <c r="P4" s="139" t="str">
        <f>IF(O4&gt;10,"มีจุดแข็ง","ไม่มีจุดแข็ง")</f>
        <v>มีจุดแข็ง</v>
      </c>
      <c r="Q4" s="140">
        <f>G4+I4+K4+M4+O4</f>
        <v>35.333333333333329</v>
      </c>
      <c r="R4" s="138">
        <f>IF(Q4&lt;1,"-",Q4)</f>
        <v>35.333333333333329</v>
      </c>
      <c r="S4" s="141" t="str">
        <f>IF(R4&gt;48,"เสี่ยง/มีปัญหา","ปกติ")</f>
        <v>ปกติ</v>
      </c>
    </row>
    <row r="5" spans="1:19" s="13" customFormat="1" ht="22.5" customHeight="1" x14ac:dyDescent="0.45">
      <c r="A5" s="166" t="s">
        <v>67</v>
      </c>
      <c r="B5" s="167" t="str">
        <f>input1!B5</f>
        <v>61</v>
      </c>
      <c r="C5" s="4" t="str">
        <f>input1!C5</f>
        <v>00638</v>
      </c>
      <c r="D5" s="5" t="str">
        <f>input1!D5</f>
        <v>นาย บุญญฤทธิ์  บุญยืด</v>
      </c>
      <c r="E5" s="6">
        <f>input1!E5</f>
        <v>1</v>
      </c>
      <c r="F5" s="46" t="str">
        <f t="shared" ref="F5:F21" si="0">IF(E5=1,"ชาย",IF(E5=2,"หญิง","-"))</f>
        <v>ชาย</v>
      </c>
      <c r="G5" s="47">
        <f>input1!AF5</f>
        <v>7</v>
      </c>
      <c r="H5" s="135" t="str">
        <f t="shared" ref="H5:H21" si="1">IF(G5&gt;10,"เสี่ยง/มีปัญหา","ปกติ")</f>
        <v>ปกติ</v>
      </c>
      <c r="I5" s="154">
        <f>(equal1!I5+equal2!I5+equal3!I5)/3</f>
        <v>8.3333333333333339</v>
      </c>
      <c r="J5" s="135" t="str">
        <f t="shared" ref="J5:J21" si="2">IF(I5&gt;9,"เสี่ยง/มีปัญหา","ปกติ")</f>
        <v>ปกติ</v>
      </c>
      <c r="K5" s="137">
        <f>(equal1!K5+equal2!K5+equal3!K5)/3</f>
        <v>10</v>
      </c>
      <c r="L5" s="135" t="str">
        <f t="shared" ref="L5:L21" si="3">IF(K5&gt;10,"เสี่ยง/มีปัญหา","ปกติ")</f>
        <v>ปกติ</v>
      </c>
      <c r="M5" s="137">
        <f>(equal1!M5+equal2!M5+equal3!M5)/3</f>
        <v>8.3333333333333339</v>
      </c>
      <c r="N5" s="135" t="str">
        <f t="shared" ref="N5:N21" si="4">IF(M5&gt;9,"เสี่ยง/มีปัญหา","ปกติ")</f>
        <v>ปกติ</v>
      </c>
      <c r="O5" s="137">
        <f>(equal1!O5+equal2!O5+equal3!O5)/3</f>
        <v>9</v>
      </c>
      <c r="P5" s="139" t="str">
        <f t="shared" ref="P5:P21" si="5">IF(O5&gt;10,"มีจุดแข็ง","ไม่มีจุดแข็ง")</f>
        <v>ไม่มีจุดแข็ง</v>
      </c>
      <c r="Q5" s="145">
        <f t="shared" ref="Q5:Q21" si="6">G5+I5+K5+M5+O5</f>
        <v>42.666666666666671</v>
      </c>
      <c r="R5" s="144">
        <f t="shared" ref="R5:R21" si="7">IF(Q5&lt;1,"-",Q5)</f>
        <v>42.666666666666671</v>
      </c>
      <c r="S5" s="141" t="str">
        <f t="shared" ref="S5:S21" si="8">IF(R5&gt;48,"เสี่ยง/มีปัญหา","ปกติ")</f>
        <v>ปกติ</v>
      </c>
    </row>
    <row r="6" spans="1:19" s="13" customFormat="1" ht="22.5" customHeight="1" x14ac:dyDescent="0.45">
      <c r="A6" s="166" t="s">
        <v>68</v>
      </c>
      <c r="B6" s="167" t="str">
        <f>input1!B6</f>
        <v>61</v>
      </c>
      <c r="C6" s="4" t="str">
        <f>input1!C6</f>
        <v>00725</v>
      </c>
      <c r="D6" s="5" t="str">
        <f>input1!D6</f>
        <v>นาย ยงยุทธ์ เอี่ยมวิลัย</v>
      </c>
      <c r="E6" s="6">
        <f>input1!E6</f>
        <v>1</v>
      </c>
      <c r="F6" s="46" t="str">
        <f t="shared" si="0"/>
        <v>ชาย</v>
      </c>
      <c r="G6" s="47">
        <f>input1!AF6</f>
        <v>7</v>
      </c>
      <c r="H6" s="135" t="str">
        <f t="shared" si="1"/>
        <v>ปกติ</v>
      </c>
      <c r="I6" s="154">
        <f>(equal1!I6+equal2!I6+equal3!I6)/3</f>
        <v>7.333333333333333</v>
      </c>
      <c r="J6" s="135" t="str">
        <f t="shared" si="2"/>
        <v>ปกติ</v>
      </c>
      <c r="K6" s="137">
        <f>(equal1!K6+equal2!K6+equal3!K6)/3</f>
        <v>6.666666666666667</v>
      </c>
      <c r="L6" s="135" t="str">
        <f t="shared" si="3"/>
        <v>ปกติ</v>
      </c>
      <c r="M6" s="137">
        <f>(equal1!M6+equal2!M6+equal3!M6)/3</f>
        <v>6</v>
      </c>
      <c r="N6" s="135" t="str">
        <f t="shared" si="4"/>
        <v>ปกติ</v>
      </c>
      <c r="O6" s="137">
        <f>(equal1!O6+equal2!O6+equal3!O6)/3</f>
        <v>11.666666666666666</v>
      </c>
      <c r="P6" s="139" t="str">
        <f t="shared" si="5"/>
        <v>มีจุดแข็ง</v>
      </c>
      <c r="Q6" s="145">
        <f t="shared" si="6"/>
        <v>38.666666666666664</v>
      </c>
      <c r="R6" s="144">
        <f t="shared" si="7"/>
        <v>38.666666666666664</v>
      </c>
      <c r="S6" s="141" t="str">
        <f t="shared" si="8"/>
        <v>ปกติ</v>
      </c>
    </row>
    <row r="7" spans="1:19" s="13" customFormat="1" ht="22.5" customHeight="1" x14ac:dyDescent="0.45">
      <c r="A7" s="166" t="s">
        <v>69</v>
      </c>
      <c r="B7" s="167" t="str">
        <f>input1!B7</f>
        <v>61</v>
      </c>
      <c r="C7" s="4" t="str">
        <f>input1!C7</f>
        <v>00964</v>
      </c>
      <c r="D7" s="5" t="str">
        <f>input1!D7</f>
        <v>นาย ยุทธการ ทุเรียนทอง</v>
      </c>
      <c r="E7" s="6">
        <f>input1!E7</f>
        <v>1</v>
      </c>
      <c r="F7" s="46" t="str">
        <f t="shared" si="0"/>
        <v>ชาย</v>
      </c>
      <c r="G7" s="47">
        <f>input1!AF7</f>
        <v>12</v>
      </c>
      <c r="H7" s="135" t="str">
        <f t="shared" si="1"/>
        <v>เสี่ยง/มีปัญหา</v>
      </c>
      <c r="I7" s="154">
        <f>(equal1!I7+equal2!I7+equal3!I7)/3</f>
        <v>7.333333333333333</v>
      </c>
      <c r="J7" s="135" t="str">
        <f t="shared" si="2"/>
        <v>ปกติ</v>
      </c>
      <c r="K7" s="137">
        <f>(equal1!K7+equal2!K7+equal3!K7)/3</f>
        <v>9.3333333333333339</v>
      </c>
      <c r="L7" s="135" t="str">
        <f t="shared" si="3"/>
        <v>ปกติ</v>
      </c>
      <c r="M7" s="137">
        <f>(equal1!M7+equal2!M7+equal3!M7)/3</f>
        <v>8</v>
      </c>
      <c r="N7" s="135" t="str">
        <f t="shared" si="4"/>
        <v>ปกติ</v>
      </c>
      <c r="O7" s="137">
        <f>(equal1!O7+equal2!O7+equal3!O7)/3</f>
        <v>12</v>
      </c>
      <c r="P7" s="139" t="str">
        <f t="shared" si="5"/>
        <v>มีจุดแข็ง</v>
      </c>
      <c r="Q7" s="145">
        <f t="shared" si="6"/>
        <v>48.666666666666664</v>
      </c>
      <c r="R7" s="144">
        <f t="shared" si="7"/>
        <v>48.666666666666664</v>
      </c>
      <c r="S7" s="141" t="str">
        <f t="shared" si="8"/>
        <v>เสี่ยง/มีปัญหา</v>
      </c>
    </row>
    <row r="8" spans="1:19" s="13" customFormat="1" ht="22.5" customHeight="1" thickBot="1" x14ac:dyDescent="0.5">
      <c r="A8" s="166" t="s">
        <v>70</v>
      </c>
      <c r="B8" s="168" t="str">
        <f>input1!B8</f>
        <v>61</v>
      </c>
      <c r="C8" s="37" t="str">
        <f>input1!C8</f>
        <v>00761</v>
      </c>
      <c r="D8" s="38" t="str">
        <f>input1!D8</f>
        <v>นาย วรัญญู นุดเทียน</v>
      </c>
      <c r="E8" s="39">
        <f>input1!E8</f>
        <v>1</v>
      </c>
      <c r="F8" s="48" t="str">
        <f t="shared" si="0"/>
        <v>ชาย</v>
      </c>
      <c r="G8" s="49">
        <f>input1!AF8</f>
        <v>6</v>
      </c>
      <c r="H8" s="150" t="str">
        <f t="shared" si="1"/>
        <v>ปกติ</v>
      </c>
      <c r="I8" s="156">
        <f>(equal1!I8+equal2!I8+equal3!I8)/3</f>
        <v>7</v>
      </c>
      <c r="J8" s="150" t="str">
        <f t="shared" si="2"/>
        <v>ปกติ</v>
      </c>
      <c r="K8" s="147">
        <f>(equal1!K8+equal2!K8+equal3!K8)/3</f>
        <v>5</v>
      </c>
      <c r="L8" s="150" t="str">
        <f t="shared" si="3"/>
        <v>ปกติ</v>
      </c>
      <c r="M8" s="147">
        <f>(equal1!M8+equal2!M8+equal3!M8)/3</f>
        <v>7</v>
      </c>
      <c r="N8" s="150" t="str">
        <f t="shared" si="4"/>
        <v>ปกติ</v>
      </c>
      <c r="O8" s="147">
        <f>(equal1!O8+equal2!O8+equal3!O8)/3</f>
        <v>13</v>
      </c>
      <c r="P8" s="151" t="str">
        <f t="shared" si="5"/>
        <v>มีจุดแข็ง</v>
      </c>
      <c r="Q8" s="149">
        <f t="shared" si="6"/>
        <v>38</v>
      </c>
      <c r="R8" s="148">
        <f t="shared" si="7"/>
        <v>38</v>
      </c>
      <c r="S8" s="152" t="str">
        <f t="shared" si="8"/>
        <v>ปกติ</v>
      </c>
    </row>
    <row r="9" spans="1:19" s="13" customFormat="1" ht="22.5" customHeight="1" x14ac:dyDescent="0.45">
      <c r="A9" s="166" t="s">
        <v>71</v>
      </c>
      <c r="B9" s="167" t="str">
        <f>input1!B9</f>
        <v>61</v>
      </c>
      <c r="C9" s="4" t="str">
        <f>input1!C9</f>
        <v>00643</v>
      </c>
      <c r="D9" s="5" t="str">
        <f>input1!D9</f>
        <v>นาย วีรพงษ์ ทองจิตติ</v>
      </c>
      <c r="E9" s="6">
        <f>input1!E9</f>
        <v>1</v>
      </c>
      <c r="F9" s="51" t="str">
        <f t="shared" si="0"/>
        <v>ชาย</v>
      </c>
      <c r="G9" s="45">
        <f>input1!AF9</f>
        <v>9</v>
      </c>
      <c r="H9" s="135" t="str">
        <f t="shared" si="1"/>
        <v>ปกติ</v>
      </c>
      <c r="I9" s="154">
        <f>(equal1!I9+equal2!I9+equal3!I9)/3</f>
        <v>6.666666666666667</v>
      </c>
      <c r="J9" s="135" t="str">
        <f t="shared" si="2"/>
        <v>ปกติ</v>
      </c>
      <c r="K9" s="137">
        <f>(equal1!K9+equal2!K9+equal3!K9)/3</f>
        <v>7.333333333333333</v>
      </c>
      <c r="L9" s="135" t="str">
        <f t="shared" si="3"/>
        <v>ปกติ</v>
      </c>
      <c r="M9" s="137">
        <f>(equal1!M9+equal2!M9+equal3!M9)/3</f>
        <v>11</v>
      </c>
      <c r="N9" s="135" t="str">
        <f t="shared" si="4"/>
        <v>เสี่ยง/มีปัญหา</v>
      </c>
      <c r="O9" s="137">
        <f>(equal1!O9+equal2!O9+equal3!O9)/3</f>
        <v>10.666666666666666</v>
      </c>
      <c r="P9" s="139" t="str">
        <f t="shared" si="5"/>
        <v>มีจุดแข็ง</v>
      </c>
      <c r="Q9" s="140">
        <f t="shared" si="6"/>
        <v>44.666666666666664</v>
      </c>
      <c r="R9" s="138">
        <f t="shared" si="7"/>
        <v>44.666666666666664</v>
      </c>
      <c r="S9" s="141" t="str">
        <f t="shared" si="8"/>
        <v>ปกติ</v>
      </c>
    </row>
    <row r="10" spans="1:19" s="13" customFormat="1" ht="22.5" customHeight="1" x14ac:dyDescent="0.45">
      <c r="A10" s="166" t="s">
        <v>72</v>
      </c>
      <c r="B10" s="167" t="str">
        <f>input1!B10</f>
        <v>61</v>
      </c>
      <c r="C10" s="4" t="str">
        <f>input1!C10</f>
        <v>00651</v>
      </c>
      <c r="D10" s="5" t="str">
        <f>input1!D10</f>
        <v>นาย อนุรักษ์ สร้อยสนธิ์</v>
      </c>
      <c r="E10" s="6">
        <f>input1!E10</f>
        <v>1</v>
      </c>
      <c r="F10" s="46" t="str">
        <f t="shared" si="0"/>
        <v>ชาย</v>
      </c>
      <c r="G10" s="47">
        <f>input1!AF10</f>
        <v>6</v>
      </c>
      <c r="H10" s="135" t="str">
        <f t="shared" si="1"/>
        <v>ปกติ</v>
      </c>
      <c r="I10" s="154">
        <f>(equal1!I10+equal2!I10+equal3!I10)/3</f>
        <v>7</v>
      </c>
      <c r="J10" s="135" t="str">
        <f t="shared" si="2"/>
        <v>ปกติ</v>
      </c>
      <c r="K10" s="137">
        <f>(equal1!K10+equal2!K10+equal3!K10)/3</f>
        <v>6.666666666666667</v>
      </c>
      <c r="L10" s="135" t="str">
        <f t="shared" si="3"/>
        <v>ปกติ</v>
      </c>
      <c r="M10" s="137">
        <f>(equal1!M10+equal2!M10+equal3!M10)/3</f>
        <v>8.3333333333333339</v>
      </c>
      <c r="N10" s="135" t="str">
        <f t="shared" si="4"/>
        <v>ปกติ</v>
      </c>
      <c r="O10" s="137">
        <f>(equal1!O10+equal2!O10+equal3!O10)/3</f>
        <v>9.6666666666666661</v>
      </c>
      <c r="P10" s="139" t="str">
        <f t="shared" si="5"/>
        <v>ไม่มีจุดแข็ง</v>
      </c>
      <c r="Q10" s="145">
        <f t="shared" si="6"/>
        <v>37.666666666666664</v>
      </c>
      <c r="R10" s="144">
        <f t="shared" si="7"/>
        <v>37.666666666666664</v>
      </c>
      <c r="S10" s="141" t="str">
        <f t="shared" si="8"/>
        <v>ปกติ</v>
      </c>
    </row>
    <row r="11" spans="1:19" s="13" customFormat="1" ht="22.5" customHeight="1" x14ac:dyDescent="0.45">
      <c r="A11" s="166" t="s">
        <v>73</v>
      </c>
      <c r="B11" s="167" t="str">
        <f>input1!B11</f>
        <v>61</v>
      </c>
      <c r="C11" s="4" t="str">
        <f>input1!C11</f>
        <v>00685</v>
      </c>
      <c r="D11" s="5" t="str">
        <f>input1!D11</f>
        <v>นางสาว กุลนิภา กลิ่นเพ็ญ</v>
      </c>
      <c r="E11" s="6">
        <f>input1!E11</f>
        <v>2</v>
      </c>
      <c r="F11" s="46" t="str">
        <f t="shared" si="0"/>
        <v>หญิง</v>
      </c>
      <c r="G11" s="47">
        <f>input1!AF11</f>
        <v>8</v>
      </c>
      <c r="H11" s="135" t="str">
        <f t="shared" si="1"/>
        <v>ปกติ</v>
      </c>
      <c r="I11" s="154">
        <f>(equal1!I11+equal2!I11+equal3!I11)/3</f>
        <v>7.333333333333333</v>
      </c>
      <c r="J11" s="135" t="str">
        <f t="shared" si="2"/>
        <v>ปกติ</v>
      </c>
      <c r="K11" s="137">
        <f>(equal1!K11+equal2!K11+equal3!K11)/3</f>
        <v>8.6666666666666661</v>
      </c>
      <c r="L11" s="135" t="str">
        <f t="shared" si="3"/>
        <v>ปกติ</v>
      </c>
      <c r="M11" s="137">
        <f>(equal1!M11+equal2!M11+equal3!M11)/3</f>
        <v>7.666666666666667</v>
      </c>
      <c r="N11" s="135" t="str">
        <f t="shared" si="4"/>
        <v>ปกติ</v>
      </c>
      <c r="O11" s="137">
        <f>(equal1!O11+equal2!O11+equal3!O11)/3</f>
        <v>10.666666666666666</v>
      </c>
      <c r="P11" s="139" t="str">
        <f t="shared" si="5"/>
        <v>มีจุดแข็ง</v>
      </c>
      <c r="Q11" s="145">
        <f t="shared" si="6"/>
        <v>42.333333333333336</v>
      </c>
      <c r="R11" s="144">
        <f t="shared" si="7"/>
        <v>42.333333333333336</v>
      </c>
      <c r="S11" s="141" t="str">
        <f t="shared" si="8"/>
        <v>ปกติ</v>
      </c>
    </row>
    <row r="12" spans="1:19" s="13" customFormat="1" ht="22.5" customHeight="1" x14ac:dyDescent="0.45">
      <c r="A12" s="166" t="s">
        <v>74</v>
      </c>
      <c r="B12" s="167" t="str">
        <f>input1!B12</f>
        <v>61</v>
      </c>
      <c r="C12" s="4" t="str">
        <f>input1!C12</f>
        <v>00736</v>
      </c>
      <c r="D12" s="5" t="str">
        <f>input1!D12</f>
        <v>นางสาว จันทร์รฉัตร เนตรยิ้ม</v>
      </c>
      <c r="E12" s="6">
        <f>input1!E12</f>
        <v>2</v>
      </c>
      <c r="F12" s="46" t="str">
        <f t="shared" si="0"/>
        <v>หญิง</v>
      </c>
      <c r="G12" s="47">
        <f>input1!AF12</f>
        <v>5</v>
      </c>
      <c r="H12" s="135" t="str">
        <f t="shared" si="1"/>
        <v>ปกติ</v>
      </c>
      <c r="I12" s="154">
        <f>(equal1!I12+equal2!I12+equal3!I12)/3</f>
        <v>6.666666666666667</v>
      </c>
      <c r="J12" s="135" t="str">
        <f t="shared" si="2"/>
        <v>ปกติ</v>
      </c>
      <c r="K12" s="137">
        <f>(equal1!K12+equal2!K12+equal3!K12)/3</f>
        <v>6.333333333333333</v>
      </c>
      <c r="L12" s="135" t="str">
        <f t="shared" si="3"/>
        <v>ปกติ</v>
      </c>
      <c r="M12" s="137">
        <f>(equal1!M12+equal2!M12+equal3!M12)/3</f>
        <v>6</v>
      </c>
      <c r="N12" s="135" t="str">
        <f t="shared" si="4"/>
        <v>ปกติ</v>
      </c>
      <c r="O12" s="137">
        <f>(equal1!O12+equal2!O12+equal3!O12)/3</f>
        <v>12.666666666666666</v>
      </c>
      <c r="P12" s="139" t="str">
        <f t="shared" si="5"/>
        <v>มีจุดแข็ง</v>
      </c>
      <c r="Q12" s="145">
        <f t="shared" si="6"/>
        <v>36.666666666666664</v>
      </c>
      <c r="R12" s="144">
        <f t="shared" si="7"/>
        <v>36.666666666666664</v>
      </c>
      <c r="S12" s="141" t="str">
        <f t="shared" si="8"/>
        <v>ปกติ</v>
      </c>
    </row>
    <row r="13" spans="1:19" s="13" customFormat="1" ht="22.5" customHeight="1" thickBot="1" x14ac:dyDescent="0.5">
      <c r="A13" s="166" t="s">
        <v>75</v>
      </c>
      <c r="B13" s="168" t="str">
        <f>input1!B13</f>
        <v>61</v>
      </c>
      <c r="C13" s="37" t="str">
        <f>input1!C13</f>
        <v>00656</v>
      </c>
      <c r="D13" s="38" t="str">
        <f>input1!D13</f>
        <v>นางสาว ณัฐริกา เขียวเล็ก</v>
      </c>
      <c r="E13" s="39">
        <f>input1!E13</f>
        <v>2</v>
      </c>
      <c r="F13" s="48" t="str">
        <f t="shared" si="0"/>
        <v>หญิง</v>
      </c>
      <c r="G13" s="49">
        <f>input1!AF13</f>
        <v>11</v>
      </c>
      <c r="H13" s="150" t="str">
        <f t="shared" si="1"/>
        <v>เสี่ยง/มีปัญหา</v>
      </c>
      <c r="I13" s="156">
        <f>(equal1!I13+equal2!I13+equal3!I13)/3</f>
        <v>8</v>
      </c>
      <c r="J13" s="150" t="str">
        <f t="shared" si="2"/>
        <v>ปกติ</v>
      </c>
      <c r="K13" s="147">
        <f>(equal1!K13+equal2!K13+equal3!K13)/3</f>
        <v>8</v>
      </c>
      <c r="L13" s="150" t="str">
        <f t="shared" si="3"/>
        <v>ปกติ</v>
      </c>
      <c r="M13" s="147">
        <f>(equal1!M13+equal2!M13+equal3!M13)/3</f>
        <v>5.666666666666667</v>
      </c>
      <c r="N13" s="150" t="str">
        <f t="shared" si="4"/>
        <v>ปกติ</v>
      </c>
      <c r="O13" s="147">
        <f>(equal1!O13+equal2!O13+equal3!O13)/3</f>
        <v>13</v>
      </c>
      <c r="P13" s="151" t="str">
        <f t="shared" si="5"/>
        <v>มีจุดแข็ง</v>
      </c>
      <c r="Q13" s="149">
        <f t="shared" si="6"/>
        <v>45.666666666666664</v>
      </c>
      <c r="R13" s="148">
        <f t="shared" si="7"/>
        <v>45.666666666666664</v>
      </c>
      <c r="S13" s="152" t="str">
        <f t="shared" si="8"/>
        <v>ปกติ</v>
      </c>
    </row>
    <row r="14" spans="1:19" s="13" customFormat="1" ht="22.5" customHeight="1" x14ac:dyDescent="0.45">
      <c r="A14" s="166" t="s">
        <v>76</v>
      </c>
      <c r="B14" s="167" t="str">
        <f>input1!B14</f>
        <v>61</v>
      </c>
      <c r="C14" s="4" t="str">
        <f>input1!C14</f>
        <v>00690</v>
      </c>
      <c r="D14" s="5" t="str">
        <f>input1!D14</f>
        <v>นางสาว ธนัชชา มหึมา</v>
      </c>
      <c r="E14" s="6">
        <f>input1!E14</f>
        <v>2</v>
      </c>
      <c r="F14" s="51" t="str">
        <f t="shared" si="0"/>
        <v>หญิง</v>
      </c>
      <c r="G14" s="45">
        <f>input1!AF14</f>
        <v>7</v>
      </c>
      <c r="H14" s="135" t="str">
        <f t="shared" si="1"/>
        <v>ปกติ</v>
      </c>
      <c r="I14" s="154">
        <f>(equal1!I14+equal2!I14+equal3!I14)/3</f>
        <v>7.333333333333333</v>
      </c>
      <c r="J14" s="135" t="str">
        <f t="shared" si="2"/>
        <v>ปกติ</v>
      </c>
      <c r="K14" s="137">
        <f>(equal1!K14+equal2!K14+equal3!K14)/3</f>
        <v>6.666666666666667</v>
      </c>
      <c r="L14" s="135" t="str">
        <f t="shared" si="3"/>
        <v>ปกติ</v>
      </c>
      <c r="M14" s="137">
        <f>(equal1!M14+equal2!M14+equal3!M14)/3</f>
        <v>7.333333333333333</v>
      </c>
      <c r="N14" s="135" t="str">
        <f t="shared" si="4"/>
        <v>ปกติ</v>
      </c>
      <c r="O14" s="137">
        <f>(equal1!O14+equal2!O14+equal3!O14)/3</f>
        <v>11.333333333333334</v>
      </c>
      <c r="P14" s="139" t="str">
        <f t="shared" si="5"/>
        <v>มีจุดแข็ง</v>
      </c>
      <c r="Q14" s="140">
        <f t="shared" si="6"/>
        <v>39.666666666666664</v>
      </c>
      <c r="R14" s="138">
        <f t="shared" si="7"/>
        <v>39.666666666666664</v>
      </c>
      <c r="S14" s="141" t="str">
        <f t="shared" si="8"/>
        <v>ปกติ</v>
      </c>
    </row>
    <row r="15" spans="1:19" s="13" customFormat="1" ht="22.5" customHeight="1" x14ac:dyDescent="0.45">
      <c r="A15" s="166" t="s">
        <v>77</v>
      </c>
      <c r="B15" s="167" t="str">
        <f>input1!B15</f>
        <v>61</v>
      </c>
      <c r="C15" s="4" t="str">
        <f>input1!C15</f>
        <v>01306</v>
      </c>
      <c r="D15" s="5" t="str">
        <f>input1!D15</f>
        <v>นางสาว น้ำทิพย์ น้ำเต้าไฟ</v>
      </c>
      <c r="E15" s="6">
        <f>input1!E15</f>
        <v>2</v>
      </c>
      <c r="F15" s="46" t="str">
        <f t="shared" si="0"/>
        <v>หญิง</v>
      </c>
      <c r="G15" s="47">
        <f>input1!AF15</f>
        <v>13</v>
      </c>
      <c r="H15" s="135" t="str">
        <f t="shared" si="1"/>
        <v>เสี่ยง/มีปัญหา</v>
      </c>
      <c r="I15" s="154">
        <f>(equal1!I15+equal2!I15+equal3!I15)/3</f>
        <v>8.6666666666666661</v>
      </c>
      <c r="J15" s="135" t="str">
        <f t="shared" si="2"/>
        <v>ปกติ</v>
      </c>
      <c r="K15" s="137">
        <f>(equal1!K15+equal2!K15+equal3!K15)/3</f>
        <v>11.666666666666666</v>
      </c>
      <c r="L15" s="135" t="str">
        <f t="shared" si="3"/>
        <v>เสี่ยง/มีปัญหา</v>
      </c>
      <c r="M15" s="137">
        <f>(equal1!M15+equal2!M15+equal3!M15)/3</f>
        <v>8.6666666666666661</v>
      </c>
      <c r="N15" s="135" t="str">
        <f t="shared" si="4"/>
        <v>ปกติ</v>
      </c>
      <c r="O15" s="137">
        <f>(equal1!O15+equal2!O15+equal3!O15)/3</f>
        <v>10</v>
      </c>
      <c r="P15" s="139" t="str">
        <f t="shared" si="5"/>
        <v>ไม่มีจุดแข็ง</v>
      </c>
      <c r="Q15" s="145">
        <f t="shared" si="6"/>
        <v>51.999999999999993</v>
      </c>
      <c r="R15" s="144">
        <f t="shared" si="7"/>
        <v>51.999999999999993</v>
      </c>
      <c r="S15" s="141" t="str">
        <f t="shared" si="8"/>
        <v>เสี่ยง/มีปัญหา</v>
      </c>
    </row>
    <row r="16" spans="1:19" s="13" customFormat="1" ht="22.5" customHeight="1" x14ac:dyDescent="0.45">
      <c r="A16" s="166" t="s">
        <v>78</v>
      </c>
      <c r="B16" s="167" t="str">
        <f>input1!B16</f>
        <v>61</v>
      </c>
      <c r="C16" s="4" t="str">
        <f>input1!C16</f>
        <v>00692</v>
      </c>
      <c r="D16" s="5" t="str">
        <f>input1!D16</f>
        <v>นางสาว นิรชา เกษแก้ว</v>
      </c>
      <c r="E16" s="6">
        <f>input1!E16</f>
        <v>2</v>
      </c>
      <c r="F16" s="46" t="str">
        <f t="shared" si="0"/>
        <v>หญิง</v>
      </c>
      <c r="G16" s="47">
        <f>input1!AF16</f>
        <v>7</v>
      </c>
      <c r="H16" s="135" t="str">
        <f t="shared" si="1"/>
        <v>ปกติ</v>
      </c>
      <c r="I16" s="154">
        <f>(equal1!I16+equal2!I16+equal3!I16)/3</f>
        <v>6</v>
      </c>
      <c r="J16" s="135" t="str">
        <f t="shared" si="2"/>
        <v>ปกติ</v>
      </c>
      <c r="K16" s="137">
        <f>(equal1!K16+equal2!K16+equal3!K16)/3</f>
        <v>8.3333333333333339</v>
      </c>
      <c r="L16" s="135" t="str">
        <f t="shared" si="3"/>
        <v>ปกติ</v>
      </c>
      <c r="M16" s="137">
        <f>(equal1!M16+equal2!M16+equal3!M16)/3</f>
        <v>6.666666666666667</v>
      </c>
      <c r="N16" s="135" t="str">
        <f t="shared" si="4"/>
        <v>ปกติ</v>
      </c>
      <c r="O16" s="137">
        <f>(equal1!O16+equal2!O16+equal3!O16)/3</f>
        <v>12</v>
      </c>
      <c r="P16" s="139" t="str">
        <f t="shared" si="5"/>
        <v>มีจุดแข็ง</v>
      </c>
      <c r="Q16" s="145">
        <f t="shared" si="6"/>
        <v>40</v>
      </c>
      <c r="R16" s="144">
        <f t="shared" si="7"/>
        <v>40</v>
      </c>
      <c r="S16" s="141" t="str">
        <f t="shared" si="8"/>
        <v>ปกติ</v>
      </c>
    </row>
    <row r="17" spans="1:31" s="13" customFormat="1" ht="22.5" customHeight="1" x14ac:dyDescent="0.45">
      <c r="A17" s="166" t="s">
        <v>79</v>
      </c>
      <c r="B17" s="167" t="str">
        <f>input1!B17</f>
        <v>61</v>
      </c>
      <c r="C17" s="4" t="str">
        <f>input1!C17</f>
        <v>00963</v>
      </c>
      <c r="D17" s="5" t="str">
        <f>input1!D17</f>
        <v>นางสาว ยุภาวดี ทุเรียนทอง</v>
      </c>
      <c r="E17" s="6">
        <f>input1!E17</f>
        <v>2</v>
      </c>
      <c r="F17" s="46" t="str">
        <f t="shared" si="0"/>
        <v>หญิง</v>
      </c>
      <c r="G17" s="47">
        <f>input1!AF17</f>
        <v>12</v>
      </c>
      <c r="H17" s="135" t="str">
        <f t="shared" si="1"/>
        <v>เสี่ยง/มีปัญหา</v>
      </c>
      <c r="I17" s="154">
        <f>(equal1!I17+equal2!I17+equal3!I17)/3</f>
        <v>6.333333333333333</v>
      </c>
      <c r="J17" s="135" t="str">
        <f t="shared" si="2"/>
        <v>ปกติ</v>
      </c>
      <c r="K17" s="137">
        <f>(equal1!K17+equal2!K17+equal3!K17)/3</f>
        <v>8</v>
      </c>
      <c r="L17" s="135" t="str">
        <f t="shared" si="3"/>
        <v>ปกติ</v>
      </c>
      <c r="M17" s="137">
        <f>(equal1!M17+equal2!M17+equal3!M17)/3</f>
        <v>7</v>
      </c>
      <c r="N17" s="135" t="str">
        <f t="shared" si="4"/>
        <v>ปกติ</v>
      </c>
      <c r="O17" s="137">
        <f>(equal1!O17+equal2!O17+equal3!O17)/3</f>
        <v>13</v>
      </c>
      <c r="P17" s="139" t="str">
        <f t="shared" si="5"/>
        <v>มีจุดแข็ง</v>
      </c>
      <c r="Q17" s="145">
        <f t="shared" si="6"/>
        <v>46.333333333333329</v>
      </c>
      <c r="R17" s="144">
        <f t="shared" si="7"/>
        <v>46.333333333333329</v>
      </c>
      <c r="S17" s="141" t="str">
        <f t="shared" si="8"/>
        <v>ปกติ</v>
      </c>
    </row>
    <row r="18" spans="1:31" s="13" customFormat="1" ht="22.5" customHeight="1" thickBot="1" x14ac:dyDescent="0.5">
      <c r="A18" s="166" t="s">
        <v>80</v>
      </c>
      <c r="B18" s="168" t="str">
        <f>input1!B18</f>
        <v>61</v>
      </c>
      <c r="C18" s="37" t="str">
        <f>input1!C18</f>
        <v>00703</v>
      </c>
      <c r="D18" s="38" t="str">
        <f>input1!D18</f>
        <v>นางสาว ศิริลักษณ์ ทองอ่อน</v>
      </c>
      <c r="E18" s="39">
        <f>input1!E18</f>
        <v>2</v>
      </c>
      <c r="F18" s="48" t="str">
        <f t="shared" si="0"/>
        <v>หญิง</v>
      </c>
      <c r="G18" s="49">
        <f>input1!AF18</f>
        <v>9</v>
      </c>
      <c r="H18" s="150" t="str">
        <f t="shared" si="1"/>
        <v>ปกติ</v>
      </c>
      <c r="I18" s="156">
        <f>(equal1!I18+equal2!I18+equal3!I18)/3</f>
        <v>6.333333333333333</v>
      </c>
      <c r="J18" s="150" t="str">
        <f t="shared" si="2"/>
        <v>ปกติ</v>
      </c>
      <c r="K18" s="147">
        <f>(equal1!K18+equal2!K18+equal3!K18)/3</f>
        <v>8</v>
      </c>
      <c r="L18" s="150" t="str">
        <f t="shared" si="3"/>
        <v>ปกติ</v>
      </c>
      <c r="M18" s="147">
        <f>(equal1!M18+equal2!M18+equal3!M18)/3</f>
        <v>7.333333333333333</v>
      </c>
      <c r="N18" s="150" t="str">
        <f t="shared" si="4"/>
        <v>ปกติ</v>
      </c>
      <c r="O18" s="147">
        <f>(equal1!O18+equal2!O18+equal3!O18)/3</f>
        <v>10.666666666666666</v>
      </c>
      <c r="P18" s="151" t="str">
        <f t="shared" si="5"/>
        <v>มีจุดแข็ง</v>
      </c>
      <c r="Q18" s="149">
        <f t="shared" si="6"/>
        <v>41.333333333333329</v>
      </c>
      <c r="R18" s="148">
        <f t="shared" si="7"/>
        <v>41.333333333333329</v>
      </c>
      <c r="S18" s="152" t="str">
        <f t="shared" si="8"/>
        <v>ปกติ</v>
      </c>
    </row>
    <row r="19" spans="1:31" s="13" customFormat="1" ht="22.5" customHeight="1" x14ac:dyDescent="0.45">
      <c r="A19" s="166" t="s">
        <v>81</v>
      </c>
      <c r="B19" s="167" t="str">
        <f>input1!B19</f>
        <v>61</v>
      </c>
      <c r="C19" s="4" t="str">
        <f>input1!C19</f>
        <v>00778</v>
      </c>
      <c r="D19" s="5" t="str">
        <f>input1!D19</f>
        <v>นางสาว หนึ่งฤทัย จึงเจริญ</v>
      </c>
      <c r="E19" s="6">
        <f>input1!E19</f>
        <v>2</v>
      </c>
      <c r="F19" s="51" t="str">
        <f t="shared" si="0"/>
        <v>หญิง</v>
      </c>
      <c r="G19" s="45">
        <f>input1!AF19</f>
        <v>13</v>
      </c>
      <c r="H19" s="135" t="str">
        <f t="shared" si="1"/>
        <v>เสี่ยง/มีปัญหา</v>
      </c>
      <c r="I19" s="154">
        <f>(equal1!I19+equal2!I19+equal3!I19)/3</f>
        <v>7</v>
      </c>
      <c r="J19" s="135" t="str">
        <f t="shared" si="2"/>
        <v>ปกติ</v>
      </c>
      <c r="K19" s="137">
        <f>(equal1!K19+equal2!K19+equal3!K19)/3</f>
        <v>6.333333333333333</v>
      </c>
      <c r="L19" s="135" t="str">
        <f t="shared" si="3"/>
        <v>ปกติ</v>
      </c>
      <c r="M19" s="137">
        <f>(equal1!M19+equal2!M19+equal3!M19)/3</f>
        <v>8</v>
      </c>
      <c r="N19" s="135" t="str">
        <f t="shared" si="4"/>
        <v>ปกติ</v>
      </c>
      <c r="O19" s="137">
        <f>(equal1!O19+equal2!O19+equal3!O19)/3</f>
        <v>13.333333333333334</v>
      </c>
      <c r="P19" s="139" t="str">
        <f t="shared" si="5"/>
        <v>มีจุดแข็ง</v>
      </c>
      <c r="Q19" s="140">
        <f t="shared" si="6"/>
        <v>47.666666666666664</v>
      </c>
      <c r="R19" s="138">
        <f t="shared" si="7"/>
        <v>47.666666666666664</v>
      </c>
      <c r="S19" s="141" t="str">
        <f t="shared" si="8"/>
        <v>ปกติ</v>
      </c>
    </row>
    <row r="20" spans="1:31" s="13" customFormat="1" ht="22.5" customHeight="1" x14ac:dyDescent="0.45">
      <c r="A20" s="166" t="s">
        <v>29</v>
      </c>
      <c r="B20" s="167" t="str">
        <f>input1!B20</f>
        <v>61</v>
      </c>
      <c r="C20" s="4" t="str">
        <f>input1!C20</f>
        <v>00706</v>
      </c>
      <c r="D20" s="5" t="str">
        <f>input1!D20</f>
        <v>นางสาว อรอนงค์ เกษสาคร</v>
      </c>
      <c r="E20" s="6">
        <f>input1!E20</f>
        <v>2</v>
      </c>
      <c r="F20" s="46" t="str">
        <f t="shared" si="0"/>
        <v>หญิง</v>
      </c>
      <c r="G20" s="47">
        <f>input1!AF20</f>
        <v>6</v>
      </c>
      <c r="H20" s="135" t="str">
        <f t="shared" si="1"/>
        <v>ปกติ</v>
      </c>
      <c r="I20" s="154">
        <f>(equal1!I20+equal2!I20+equal3!I20)/3</f>
        <v>6</v>
      </c>
      <c r="J20" s="135" t="str">
        <f t="shared" si="2"/>
        <v>ปกติ</v>
      </c>
      <c r="K20" s="137">
        <f>(equal1!K20+equal2!K20+equal3!K20)/3</f>
        <v>5.333333333333333</v>
      </c>
      <c r="L20" s="135" t="str">
        <f t="shared" si="3"/>
        <v>ปกติ</v>
      </c>
      <c r="M20" s="137">
        <f>(equal1!M20+equal2!M20+equal3!M20)/3</f>
        <v>6.666666666666667</v>
      </c>
      <c r="N20" s="135" t="str">
        <f t="shared" si="4"/>
        <v>ปกติ</v>
      </c>
      <c r="O20" s="137">
        <f>(equal1!O20+equal2!O20+equal3!O20)/3</f>
        <v>14.666666666666666</v>
      </c>
      <c r="P20" s="139" t="str">
        <f t="shared" si="5"/>
        <v>มีจุดแข็ง</v>
      </c>
      <c r="Q20" s="145">
        <f t="shared" si="6"/>
        <v>38.666666666666664</v>
      </c>
      <c r="R20" s="144">
        <f t="shared" si="7"/>
        <v>38.666666666666664</v>
      </c>
      <c r="S20" s="141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22.5" customHeight="1" x14ac:dyDescent="0.45">
      <c r="A21" s="166" t="s">
        <v>30</v>
      </c>
      <c r="B21" s="167" t="str">
        <f>input1!B21</f>
        <v>61</v>
      </c>
      <c r="C21" s="4" t="str">
        <f>input1!C21</f>
        <v>00669</v>
      </c>
      <c r="D21" s="5" t="str">
        <f>input1!D21</f>
        <v>นางสาว อริสษา อินโท</v>
      </c>
      <c r="E21" s="6">
        <f>input1!E21</f>
        <v>2</v>
      </c>
      <c r="F21" s="46" t="str">
        <f t="shared" si="0"/>
        <v>หญิง</v>
      </c>
      <c r="G21" s="47">
        <f>input1!AF21</f>
        <v>6</v>
      </c>
      <c r="H21" s="135" t="str">
        <f t="shared" si="1"/>
        <v>ปกติ</v>
      </c>
      <c r="I21" s="154">
        <f>(equal1!I21+equal2!I21+equal3!I21)/3</f>
        <v>7</v>
      </c>
      <c r="J21" s="135" t="str">
        <f t="shared" si="2"/>
        <v>ปกติ</v>
      </c>
      <c r="K21" s="137">
        <f>(equal1!K21+equal2!K21+equal3!K21)/3</f>
        <v>7</v>
      </c>
      <c r="L21" s="135" t="str">
        <f t="shared" si="3"/>
        <v>ปกติ</v>
      </c>
      <c r="M21" s="137">
        <f>(equal1!M21+equal2!M21+equal3!M21)/3</f>
        <v>8.3333333333333339</v>
      </c>
      <c r="N21" s="135" t="str">
        <f t="shared" si="4"/>
        <v>ปกติ</v>
      </c>
      <c r="O21" s="137">
        <f>(equal1!O21+equal2!O21+equal3!O21)/3</f>
        <v>11.333333333333334</v>
      </c>
      <c r="P21" s="139" t="str">
        <f t="shared" si="5"/>
        <v>มีจุดแข็ง</v>
      </c>
      <c r="Q21" s="145">
        <f t="shared" si="6"/>
        <v>39.666666666666671</v>
      </c>
      <c r="R21" s="144">
        <f t="shared" si="7"/>
        <v>39.666666666666671</v>
      </c>
      <c r="S21" s="141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22.5" customHeight="1" x14ac:dyDescent="0.4">
      <c r="A22" s="122"/>
      <c r="D22" s="25"/>
      <c r="E22" s="25"/>
      <c r="F22" s="25"/>
      <c r="G22" s="25"/>
      <c r="H22" s="25"/>
    </row>
    <row r="23" spans="1:31" ht="22.5" customHeight="1" x14ac:dyDescent="0.45">
      <c r="C23" s="52" t="s">
        <v>47</v>
      </c>
      <c r="D23" s="52"/>
      <c r="E23" s="33"/>
      <c r="F23" s="53"/>
      <c r="G23" s="52"/>
      <c r="H23" s="52"/>
    </row>
    <row r="24" spans="1:31" ht="22.5" customHeight="1" x14ac:dyDescent="0.45">
      <c r="C24" s="33"/>
      <c r="D24" s="33" t="s">
        <v>48</v>
      </c>
      <c r="E24" s="33"/>
      <c r="F24" s="33" t="s">
        <v>48</v>
      </c>
      <c r="G24" s="33"/>
      <c r="H24" s="33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0" zoomScaleNormal="100" workbookViewId="0">
      <selection activeCell="D35" sqref="D35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61</v>
      </c>
      <c r="D1" s="172" t="str">
        <f>input1!A2</f>
        <v>ชั้นมัธยมศึกษาปีที่ 6/1</v>
      </c>
      <c r="I1" s="2" t="s">
        <v>83</v>
      </c>
    </row>
    <row r="9" spans="1:9" x14ac:dyDescent="0.4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 x14ac:dyDescent="0.4">
      <c r="B10" s="2" t="s">
        <v>53</v>
      </c>
      <c r="C10" s="2">
        <f>COUNTIF(summary!H4:'summary'!H22,"=ปกติ")</f>
        <v>13</v>
      </c>
      <c r="D10" s="2">
        <f>COUNTIF(summary!J4:'summary'!J22,"=ปกติ")</f>
        <v>18</v>
      </c>
      <c r="E10" s="2">
        <f>COUNTIF(summary!L4:'summary'!L22,"=ปกติ")</f>
        <v>17</v>
      </c>
      <c r="F10" s="2">
        <f>COUNTIF(summary!N4:'summary'!N22,"=ปกติ")</f>
        <v>17</v>
      </c>
      <c r="G10" s="2">
        <f>COUNTIF(summary!P4:'summary'!P22,"=มีจุดแข็ง")</f>
        <v>15</v>
      </c>
    </row>
    <row r="11" spans="1:9" x14ac:dyDescent="0.4">
      <c r="B11" s="2" t="s">
        <v>54</v>
      </c>
      <c r="C11" s="2">
        <f>COUNTIF(summary!H4:'summary'!H22,"=เสี่ยง/มีปัญหา")</f>
        <v>5</v>
      </c>
      <c r="D11" s="2">
        <f>COUNTIF(summary!J4:'summary'!J22,"=เสี่ยง/มีปัญหา")</f>
        <v>0</v>
      </c>
      <c r="E11" s="2">
        <f>COUNTIF(summary!L4:'summary'!L22,"=เสี่ยง/มีปัญหา")</f>
        <v>1</v>
      </c>
      <c r="F11" s="2">
        <f>COUNTIF(summary!N4:'summary'!N22,"=เสี่ยง/มีปัญหา")</f>
        <v>1</v>
      </c>
      <c r="G11" s="2">
        <f>COUNTIF(summary!P4:'summary'!P22,"=ไม่มีจุดแข็ง")</f>
        <v>3</v>
      </c>
    </row>
    <row r="15" spans="1:9" x14ac:dyDescent="0.4">
      <c r="B15" s="2" t="s">
        <v>53</v>
      </c>
      <c r="C15" s="2">
        <f>COUNTIF(summary!S4:'summary'!S22,"=ปกติ")</f>
        <v>16</v>
      </c>
    </row>
    <row r="16" spans="1:9" x14ac:dyDescent="0.4">
      <c r="B16" s="2" t="s">
        <v>52</v>
      </c>
      <c r="C16" s="2">
        <f>COUNTIF(summary!S4:'summary'!S22,"=เสี่ยง/มีปัญหา")</f>
        <v>2</v>
      </c>
    </row>
    <row r="32" spans="1:1" x14ac:dyDescent="0.4">
      <c r="A32" s="2" t="s">
        <v>85</v>
      </c>
    </row>
    <row r="33" spans="1:9" x14ac:dyDescent="0.4">
      <c r="B33" s="2" t="s">
        <v>125</v>
      </c>
    </row>
    <row r="34" spans="1:9" ht="21" customHeight="1" x14ac:dyDescent="0.4">
      <c r="A34" s="239" t="s">
        <v>84</v>
      </c>
      <c r="B34" s="239"/>
      <c r="C34" s="239"/>
      <c r="D34" s="239"/>
      <c r="F34" s="239"/>
      <c r="G34" s="239"/>
      <c r="H34" s="239"/>
      <c r="I34" s="239"/>
    </row>
  </sheetData>
  <mergeCells count="2">
    <mergeCell ref="A34:D34"/>
    <mergeCell ref="F34:I34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"/>
  <sheetViews>
    <sheetView tabSelected="1" view="pageBreakPreview" zoomScaleNormal="120" zoomScaleSheetLayoutView="100" workbookViewId="0">
      <selection activeCell="C21" sqref="C21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29" width="3.140625" style="2" customWidth="1"/>
    <col min="30" max="30" width="2.85546875" style="2" customWidth="1"/>
    <col min="31" max="31" width="0.42578125" style="2" hidden="1" customWidth="1"/>
    <col min="32" max="32" width="3.7109375" style="2" customWidth="1"/>
    <col min="33" max="33" width="3.5703125" style="2" hidden="1" customWidth="1"/>
    <col min="34" max="34" width="5.140625" style="2" hidden="1" customWidth="1"/>
    <col min="35" max="35" width="3.7109375" style="2" customWidth="1"/>
    <col min="36" max="36" width="2.7109375" style="2" hidden="1" customWidth="1"/>
    <col min="37" max="37" width="3.28515625" style="2" hidden="1" customWidth="1"/>
    <col min="38" max="38" width="0.140625" style="2" customWidth="1"/>
    <col min="39" max="39" width="3.7109375" style="2" customWidth="1"/>
    <col min="40" max="40" width="3.85546875" style="2" hidden="1" customWidth="1"/>
    <col min="41" max="41" width="0.140625" style="2" customWidth="1"/>
    <col min="42" max="42" width="6.28515625" style="2" hidden="1" customWidth="1"/>
    <col min="43" max="43" width="3.5703125" style="2" customWidth="1"/>
    <col min="44" max="44" width="8.140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11" t="s">
        <v>26</v>
      </c>
      <c r="B1" s="212"/>
      <c r="C1" s="212"/>
      <c r="D1" s="212"/>
      <c r="E1" s="213"/>
      <c r="F1" s="211" t="s">
        <v>32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3"/>
      <c r="AE1" s="24"/>
      <c r="AF1" s="217" t="s">
        <v>17</v>
      </c>
      <c r="AG1" s="74"/>
      <c r="AH1" s="75"/>
      <c r="AI1" s="220" t="s">
        <v>27</v>
      </c>
      <c r="AJ1" s="76"/>
      <c r="AK1" s="74"/>
      <c r="AL1" s="74"/>
      <c r="AM1" s="223" t="s">
        <v>18</v>
      </c>
      <c r="AN1" s="74"/>
      <c r="AO1" s="74"/>
      <c r="AP1" s="75"/>
      <c r="AQ1" s="220" t="s">
        <v>19</v>
      </c>
      <c r="AR1" s="76"/>
      <c r="AS1" s="214" t="s">
        <v>28</v>
      </c>
    </row>
    <row r="2" spans="1:46" ht="21.75" thickBot="1" x14ac:dyDescent="0.5">
      <c r="A2" s="208" t="s">
        <v>87</v>
      </c>
      <c r="B2" s="209"/>
      <c r="C2" s="209"/>
      <c r="D2" s="209"/>
      <c r="E2" s="210"/>
      <c r="F2" s="211" t="s">
        <v>25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3"/>
      <c r="AE2" s="25"/>
      <c r="AF2" s="218"/>
      <c r="AG2" s="77"/>
      <c r="AH2" s="78"/>
      <c r="AI2" s="221"/>
      <c r="AJ2" s="79"/>
      <c r="AK2" s="77"/>
      <c r="AL2" s="77"/>
      <c r="AM2" s="224"/>
      <c r="AN2" s="77"/>
      <c r="AO2" s="77"/>
      <c r="AP2" s="78"/>
      <c r="AQ2" s="221"/>
      <c r="AR2" s="79"/>
      <c r="AS2" s="215"/>
    </row>
    <row r="3" spans="1:46" ht="21.75" thickBot="1" x14ac:dyDescent="0.5">
      <c r="A3" s="68" t="s">
        <v>21</v>
      </c>
      <c r="B3" s="69" t="s">
        <v>20</v>
      </c>
      <c r="C3" s="70" t="s">
        <v>82</v>
      </c>
      <c r="D3" s="69" t="s">
        <v>23</v>
      </c>
      <c r="E3" s="70" t="s">
        <v>24</v>
      </c>
      <c r="F3" s="63">
        <v>1</v>
      </c>
      <c r="G3" s="64">
        <v>2</v>
      </c>
      <c r="H3" s="64">
        <v>3</v>
      </c>
      <c r="I3" s="64">
        <v>4</v>
      </c>
      <c r="J3" s="65">
        <v>5</v>
      </c>
      <c r="K3" s="66">
        <v>6</v>
      </c>
      <c r="L3" s="64">
        <v>7</v>
      </c>
      <c r="M3" s="64">
        <v>8</v>
      </c>
      <c r="N3" s="64">
        <v>9</v>
      </c>
      <c r="O3" s="67">
        <v>10</v>
      </c>
      <c r="P3" s="63">
        <v>11</v>
      </c>
      <c r="Q3" s="64">
        <v>12</v>
      </c>
      <c r="R3" s="64">
        <v>13</v>
      </c>
      <c r="S3" s="64">
        <v>14</v>
      </c>
      <c r="T3" s="65">
        <v>15</v>
      </c>
      <c r="U3" s="66">
        <v>16</v>
      </c>
      <c r="V3" s="64">
        <v>17</v>
      </c>
      <c r="W3" s="64">
        <v>18</v>
      </c>
      <c r="X3" s="64">
        <v>19</v>
      </c>
      <c r="Y3" s="67">
        <v>20</v>
      </c>
      <c r="Z3" s="63">
        <v>21</v>
      </c>
      <c r="AA3" s="64">
        <v>22</v>
      </c>
      <c r="AB3" s="64">
        <v>23</v>
      </c>
      <c r="AC3" s="64">
        <v>24</v>
      </c>
      <c r="AD3" s="65">
        <v>25</v>
      </c>
      <c r="AE3" s="25"/>
      <c r="AF3" s="219"/>
      <c r="AG3" s="80"/>
      <c r="AH3" s="81"/>
      <c r="AI3" s="222"/>
      <c r="AJ3" s="82"/>
      <c r="AK3" s="80"/>
      <c r="AL3" s="80"/>
      <c r="AM3" s="225"/>
      <c r="AN3" s="80"/>
      <c r="AO3" s="80"/>
      <c r="AP3" s="81"/>
      <c r="AQ3" s="222"/>
      <c r="AR3" s="82"/>
      <c r="AS3" s="216"/>
    </row>
    <row r="4" spans="1:46" s="13" customFormat="1" ht="18" customHeight="1" thickBot="1" x14ac:dyDescent="0.5">
      <c r="A4" s="173" t="s">
        <v>66</v>
      </c>
      <c r="B4" s="170" t="s">
        <v>88</v>
      </c>
      <c r="C4" s="203" t="s">
        <v>107</v>
      </c>
      <c r="D4" s="204" t="s">
        <v>89</v>
      </c>
      <c r="E4" s="206">
        <v>1</v>
      </c>
      <c r="F4" s="7">
        <v>2</v>
      </c>
      <c r="G4" s="8">
        <v>1</v>
      </c>
      <c r="H4" s="8">
        <v>1</v>
      </c>
      <c r="I4" s="8">
        <v>3</v>
      </c>
      <c r="J4" s="9">
        <v>1</v>
      </c>
      <c r="K4" s="10">
        <v>1</v>
      </c>
      <c r="L4" s="8">
        <v>1</v>
      </c>
      <c r="M4" s="8">
        <v>2</v>
      </c>
      <c r="N4" s="8">
        <v>2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1</v>
      </c>
      <c r="V4" s="8">
        <v>1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3</v>
      </c>
      <c r="AE4" s="26">
        <f>H4+M4+R4+U4+AC4</f>
        <v>6</v>
      </c>
      <c r="AF4" s="54">
        <f t="shared" ref="AF4:AF21" si="0">IF(AE4=0,"0",AE4)</f>
        <v>6</v>
      </c>
      <c r="AG4" s="55">
        <f t="shared" ref="AG4:AG21" si="1">IF(L4=3,1,IF(L4=2,2,IF(L4=1,3)))</f>
        <v>3</v>
      </c>
      <c r="AH4" s="55">
        <f>J4+AG4+Q4+W4+AA4</f>
        <v>7</v>
      </c>
      <c r="AI4" s="55">
        <f t="shared" ref="AI4:AI21" si="2">IF(AH4=0,"0",AH4)</f>
        <v>7</v>
      </c>
      <c r="AJ4" s="55">
        <f t="shared" ref="AJ4:AJ21" si="3">IF(Z4=3,1,IF(Z4=2,2,IF(Z4=1,3)))</f>
        <v>2</v>
      </c>
      <c r="AK4" s="55">
        <f t="shared" ref="AK4:AK21" si="4">IF(AD4=3,1,IF(AD4=2,2,IF(AD4=1,3)))</f>
        <v>1</v>
      </c>
      <c r="AL4" s="55">
        <f>G4+O4+T4+AJ4+AK4</f>
        <v>6</v>
      </c>
      <c r="AM4" s="55">
        <f t="shared" ref="AM4:AM21" si="5">IF(AL4=0,"0",AL4)</f>
        <v>6</v>
      </c>
      <c r="AN4" s="55">
        <f t="shared" ref="AN4:AN21" si="6">IF(P4=3,1,IF(P4=2,2,IF(P4=1,3)))</f>
        <v>1</v>
      </c>
      <c r="AO4" s="55">
        <f t="shared" ref="AO4:AO21" si="7">IF(S4=3,1,IF(S4=2,2,IF(S4=1,3)))</f>
        <v>2</v>
      </c>
      <c r="AP4" s="55">
        <f>K4+AN4+AO4+X4+AB4</f>
        <v>6</v>
      </c>
      <c r="AQ4" s="55">
        <f t="shared" ref="AQ4:AQ21" si="8">IF(AP4=0,"0",AP4)</f>
        <v>6</v>
      </c>
      <c r="AR4" s="55">
        <f>F4+I4+N4+V4+Y4</f>
        <v>10</v>
      </c>
      <c r="AS4" s="56">
        <f t="shared" ref="AS4:AS21" si="9">IF(AR4=0,"0",AR4)</f>
        <v>10</v>
      </c>
      <c r="AT4" s="12"/>
    </row>
    <row r="5" spans="1:46" s="13" customFormat="1" ht="18" customHeight="1" thickBot="1" x14ac:dyDescent="0.5">
      <c r="A5" s="173" t="s">
        <v>67</v>
      </c>
      <c r="B5" s="170" t="s">
        <v>88</v>
      </c>
      <c r="C5" s="202" t="s">
        <v>108</v>
      </c>
      <c r="D5" s="204" t="s">
        <v>90</v>
      </c>
      <c r="E5" s="207">
        <v>1</v>
      </c>
      <c r="F5" s="14">
        <v>2</v>
      </c>
      <c r="G5" s="15">
        <v>2</v>
      </c>
      <c r="H5" s="15">
        <v>1</v>
      </c>
      <c r="I5" s="15">
        <v>2</v>
      </c>
      <c r="J5" s="16">
        <v>2</v>
      </c>
      <c r="K5" s="17">
        <v>2</v>
      </c>
      <c r="L5" s="15">
        <v>2</v>
      </c>
      <c r="M5" s="15">
        <v>1</v>
      </c>
      <c r="N5" s="15">
        <v>2</v>
      </c>
      <c r="O5" s="18">
        <v>1</v>
      </c>
      <c r="P5" s="14">
        <v>1</v>
      </c>
      <c r="Q5" s="15">
        <v>2</v>
      </c>
      <c r="R5" s="15">
        <v>2</v>
      </c>
      <c r="S5" s="15">
        <v>2</v>
      </c>
      <c r="T5" s="16">
        <v>1</v>
      </c>
      <c r="U5" s="17">
        <v>2</v>
      </c>
      <c r="V5" s="15">
        <v>1</v>
      </c>
      <c r="W5" s="15">
        <v>2</v>
      </c>
      <c r="X5" s="15">
        <v>3</v>
      </c>
      <c r="Y5" s="18">
        <v>2</v>
      </c>
      <c r="Z5" s="14">
        <v>1</v>
      </c>
      <c r="AA5" s="15">
        <v>2</v>
      </c>
      <c r="AB5" s="15">
        <v>1</v>
      </c>
      <c r="AC5" s="15">
        <v>1</v>
      </c>
      <c r="AD5" s="16">
        <v>1</v>
      </c>
      <c r="AE5" s="26">
        <f t="shared" ref="AE5:AE21" si="10">H5+M5+R5+U5+AC5</f>
        <v>7</v>
      </c>
      <c r="AF5" s="54">
        <f t="shared" si="0"/>
        <v>7</v>
      </c>
      <c r="AG5" s="55">
        <f t="shared" si="1"/>
        <v>2</v>
      </c>
      <c r="AH5" s="55">
        <f t="shared" ref="AH5:AH21" si="11">J5+AG5+Q5+W5+AA5</f>
        <v>10</v>
      </c>
      <c r="AI5" s="55">
        <f t="shared" si="2"/>
        <v>10</v>
      </c>
      <c r="AJ5" s="55">
        <f t="shared" si="3"/>
        <v>3</v>
      </c>
      <c r="AK5" s="55">
        <f t="shared" si="4"/>
        <v>3</v>
      </c>
      <c r="AL5" s="55">
        <f t="shared" ref="AL5:AL21" si="12">G5+O5+T5+AJ5+AK5</f>
        <v>10</v>
      </c>
      <c r="AM5" s="55">
        <f t="shared" si="5"/>
        <v>10</v>
      </c>
      <c r="AN5" s="55">
        <f t="shared" si="6"/>
        <v>3</v>
      </c>
      <c r="AO5" s="55">
        <f t="shared" si="7"/>
        <v>2</v>
      </c>
      <c r="AP5" s="55">
        <f t="shared" ref="AP5:AP21" si="13">K5+AN5+AO5+X5+AB5</f>
        <v>11</v>
      </c>
      <c r="AQ5" s="55">
        <f t="shared" si="8"/>
        <v>11</v>
      </c>
      <c r="AR5" s="55">
        <f t="shared" ref="AR5:AR21" si="14">F5+I5+N5+V5+Y5</f>
        <v>9</v>
      </c>
      <c r="AS5" s="56">
        <f t="shared" si="9"/>
        <v>9</v>
      </c>
      <c r="AT5" s="12"/>
    </row>
    <row r="6" spans="1:46" s="13" customFormat="1" ht="18" customHeight="1" thickBot="1" x14ac:dyDescent="0.5">
      <c r="A6" s="173" t="s">
        <v>68</v>
      </c>
      <c r="B6" s="170" t="s">
        <v>88</v>
      </c>
      <c r="C6" s="202" t="s">
        <v>109</v>
      </c>
      <c r="D6" s="205" t="s">
        <v>91</v>
      </c>
      <c r="E6" s="207">
        <v>1</v>
      </c>
      <c r="F6" s="14">
        <v>3</v>
      </c>
      <c r="G6" s="15">
        <v>1</v>
      </c>
      <c r="H6" s="15">
        <v>1</v>
      </c>
      <c r="I6" s="15">
        <v>3</v>
      </c>
      <c r="J6" s="16">
        <v>2</v>
      </c>
      <c r="K6" s="17">
        <v>1</v>
      </c>
      <c r="L6" s="15">
        <v>1</v>
      </c>
      <c r="M6" s="15">
        <v>2</v>
      </c>
      <c r="N6" s="15">
        <v>2</v>
      </c>
      <c r="O6" s="18">
        <v>1</v>
      </c>
      <c r="P6" s="14">
        <v>3</v>
      </c>
      <c r="Q6" s="15">
        <v>1</v>
      </c>
      <c r="R6" s="15">
        <v>1</v>
      </c>
      <c r="S6" s="15">
        <v>2</v>
      </c>
      <c r="T6" s="16">
        <v>1</v>
      </c>
      <c r="U6" s="17">
        <v>2</v>
      </c>
      <c r="V6" s="15">
        <v>2</v>
      </c>
      <c r="W6" s="15">
        <v>1</v>
      </c>
      <c r="X6" s="15">
        <v>1</v>
      </c>
      <c r="Y6" s="18">
        <v>2</v>
      </c>
      <c r="Z6" s="14">
        <v>2</v>
      </c>
      <c r="AA6" s="15">
        <v>1</v>
      </c>
      <c r="AB6" s="15">
        <v>1</v>
      </c>
      <c r="AC6" s="15">
        <v>1</v>
      </c>
      <c r="AD6" s="16">
        <v>3</v>
      </c>
      <c r="AE6" s="26">
        <f t="shared" si="10"/>
        <v>7</v>
      </c>
      <c r="AF6" s="54">
        <f t="shared" si="0"/>
        <v>7</v>
      </c>
      <c r="AG6" s="55">
        <f t="shared" si="1"/>
        <v>3</v>
      </c>
      <c r="AH6" s="55">
        <f t="shared" si="11"/>
        <v>8</v>
      </c>
      <c r="AI6" s="55">
        <f t="shared" si="2"/>
        <v>8</v>
      </c>
      <c r="AJ6" s="55">
        <f t="shared" si="3"/>
        <v>2</v>
      </c>
      <c r="AK6" s="55">
        <f t="shared" si="4"/>
        <v>1</v>
      </c>
      <c r="AL6" s="55">
        <f t="shared" si="12"/>
        <v>6</v>
      </c>
      <c r="AM6" s="55">
        <f t="shared" si="5"/>
        <v>6</v>
      </c>
      <c r="AN6" s="55">
        <f t="shared" si="6"/>
        <v>1</v>
      </c>
      <c r="AO6" s="55">
        <f t="shared" si="7"/>
        <v>2</v>
      </c>
      <c r="AP6" s="55">
        <f t="shared" si="13"/>
        <v>6</v>
      </c>
      <c r="AQ6" s="55">
        <f t="shared" si="8"/>
        <v>6</v>
      </c>
      <c r="AR6" s="55">
        <f t="shared" si="14"/>
        <v>12</v>
      </c>
      <c r="AS6" s="56">
        <f t="shared" si="9"/>
        <v>12</v>
      </c>
      <c r="AT6" s="12"/>
    </row>
    <row r="7" spans="1:46" s="13" customFormat="1" ht="18" customHeight="1" thickBot="1" x14ac:dyDescent="0.5">
      <c r="A7" s="173" t="s">
        <v>69</v>
      </c>
      <c r="B7" s="170" t="s">
        <v>88</v>
      </c>
      <c r="C7" s="202" t="s">
        <v>110</v>
      </c>
      <c r="D7" s="205" t="s">
        <v>92</v>
      </c>
      <c r="E7" s="207">
        <v>1</v>
      </c>
      <c r="F7" s="27">
        <v>2</v>
      </c>
      <c r="G7" s="28">
        <v>1</v>
      </c>
      <c r="H7" s="28">
        <v>3</v>
      </c>
      <c r="I7" s="28">
        <v>2</v>
      </c>
      <c r="J7" s="29">
        <v>1</v>
      </c>
      <c r="K7" s="30">
        <v>1</v>
      </c>
      <c r="L7" s="28">
        <v>1</v>
      </c>
      <c r="M7" s="28">
        <v>2</v>
      </c>
      <c r="N7" s="28">
        <v>1</v>
      </c>
      <c r="O7" s="31">
        <v>3</v>
      </c>
      <c r="P7" s="32">
        <v>1</v>
      </c>
      <c r="Q7" s="28">
        <v>1</v>
      </c>
      <c r="R7" s="28">
        <v>3</v>
      </c>
      <c r="S7" s="28">
        <v>3</v>
      </c>
      <c r="T7" s="29">
        <v>1</v>
      </c>
      <c r="U7" s="30">
        <v>1</v>
      </c>
      <c r="V7" s="28">
        <v>3</v>
      </c>
      <c r="W7" s="28">
        <v>1</v>
      </c>
      <c r="X7" s="28">
        <v>1</v>
      </c>
      <c r="Y7" s="31">
        <v>3</v>
      </c>
      <c r="Z7" s="32">
        <v>1</v>
      </c>
      <c r="AA7" s="28">
        <v>1</v>
      </c>
      <c r="AB7" s="28">
        <v>2</v>
      </c>
      <c r="AC7" s="28">
        <v>3</v>
      </c>
      <c r="AD7" s="29">
        <v>2</v>
      </c>
      <c r="AE7" s="26">
        <f t="shared" si="10"/>
        <v>12</v>
      </c>
      <c r="AF7" s="54">
        <f t="shared" si="0"/>
        <v>12</v>
      </c>
      <c r="AG7" s="55">
        <f t="shared" si="1"/>
        <v>3</v>
      </c>
      <c r="AH7" s="55">
        <f t="shared" si="11"/>
        <v>7</v>
      </c>
      <c r="AI7" s="55">
        <f t="shared" si="2"/>
        <v>7</v>
      </c>
      <c r="AJ7" s="55">
        <f t="shared" si="3"/>
        <v>3</v>
      </c>
      <c r="AK7" s="55">
        <f t="shared" si="4"/>
        <v>2</v>
      </c>
      <c r="AL7" s="55">
        <f t="shared" si="12"/>
        <v>10</v>
      </c>
      <c r="AM7" s="55">
        <f t="shared" si="5"/>
        <v>10</v>
      </c>
      <c r="AN7" s="55">
        <f t="shared" si="6"/>
        <v>3</v>
      </c>
      <c r="AO7" s="55">
        <f t="shared" si="7"/>
        <v>1</v>
      </c>
      <c r="AP7" s="55">
        <f t="shared" si="13"/>
        <v>8</v>
      </c>
      <c r="AQ7" s="55">
        <f t="shared" si="8"/>
        <v>8</v>
      </c>
      <c r="AR7" s="55">
        <f t="shared" si="14"/>
        <v>11</v>
      </c>
      <c r="AS7" s="56">
        <f t="shared" si="9"/>
        <v>11</v>
      </c>
      <c r="AT7" s="12"/>
    </row>
    <row r="8" spans="1:46" s="13" customFormat="1" ht="18" customHeight="1" thickBot="1" x14ac:dyDescent="0.5">
      <c r="A8" s="173" t="s">
        <v>70</v>
      </c>
      <c r="B8" s="170" t="s">
        <v>88</v>
      </c>
      <c r="C8" s="202" t="s">
        <v>111</v>
      </c>
      <c r="D8" s="205" t="s">
        <v>93</v>
      </c>
      <c r="E8" s="207">
        <v>1</v>
      </c>
      <c r="F8" s="19">
        <v>3</v>
      </c>
      <c r="G8" s="20">
        <v>1</v>
      </c>
      <c r="H8" s="20">
        <v>1</v>
      </c>
      <c r="I8" s="20">
        <v>3</v>
      </c>
      <c r="J8" s="21">
        <v>2</v>
      </c>
      <c r="K8" s="22">
        <v>1</v>
      </c>
      <c r="L8" s="20">
        <v>1</v>
      </c>
      <c r="M8" s="20">
        <v>1</v>
      </c>
      <c r="N8" s="20">
        <v>2</v>
      </c>
      <c r="O8" s="23">
        <v>1</v>
      </c>
      <c r="P8" s="19">
        <v>3</v>
      </c>
      <c r="Q8" s="20">
        <v>1</v>
      </c>
      <c r="R8" s="20">
        <v>1</v>
      </c>
      <c r="S8" s="20">
        <v>2</v>
      </c>
      <c r="T8" s="21">
        <v>1</v>
      </c>
      <c r="U8" s="22">
        <v>2</v>
      </c>
      <c r="V8" s="20">
        <v>3</v>
      </c>
      <c r="W8" s="20">
        <v>1</v>
      </c>
      <c r="X8" s="20">
        <v>1</v>
      </c>
      <c r="Y8" s="23">
        <v>3</v>
      </c>
      <c r="Z8" s="19">
        <v>3</v>
      </c>
      <c r="AA8" s="20">
        <v>1</v>
      </c>
      <c r="AB8" s="20">
        <v>3</v>
      </c>
      <c r="AC8" s="20">
        <v>1</v>
      </c>
      <c r="AD8" s="21">
        <v>3</v>
      </c>
      <c r="AE8" s="26">
        <f t="shared" si="10"/>
        <v>6</v>
      </c>
      <c r="AF8" s="54">
        <f t="shared" si="0"/>
        <v>6</v>
      </c>
      <c r="AG8" s="55">
        <f t="shared" si="1"/>
        <v>3</v>
      </c>
      <c r="AH8" s="55">
        <f t="shared" si="11"/>
        <v>8</v>
      </c>
      <c r="AI8" s="55">
        <f t="shared" si="2"/>
        <v>8</v>
      </c>
      <c r="AJ8" s="55">
        <f t="shared" si="3"/>
        <v>1</v>
      </c>
      <c r="AK8" s="55">
        <f t="shared" si="4"/>
        <v>1</v>
      </c>
      <c r="AL8" s="55">
        <f t="shared" si="12"/>
        <v>5</v>
      </c>
      <c r="AM8" s="55">
        <f t="shared" si="5"/>
        <v>5</v>
      </c>
      <c r="AN8" s="55">
        <f t="shared" si="6"/>
        <v>1</v>
      </c>
      <c r="AO8" s="55">
        <f t="shared" si="7"/>
        <v>2</v>
      </c>
      <c r="AP8" s="55">
        <f t="shared" si="13"/>
        <v>8</v>
      </c>
      <c r="AQ8" s="55">
        <f t="shared" si="8"/>
        <v>8</v>
      </c>
      <c r="AR8" s="55">
        <f t="shared" si="14"/>
        <v>14</v>
      </c>
      <c r="AS8" s="56">
        <f t="shared" si="9"/>
        <v>14</v>
      </c>
      <c r="AT8" s="12"/>
    </row>
    <row r="9" spans="1:46" s="13" customFormat="1" ht="18" customHeight="1" thickBot="1" x14ac:dyDescent="0.5">
      <c r="A9" s="173" t="s">
        <v>71</v>
      </c>
      <c r="B9" s="170" t="s">
        <v>88</v>
      </c>
      <c r="C9" s="202" t="s">
        <v>112</v>
      </c>
      <c r="D9" s="205" t="s">
        <v>94</v>
      </c>
      <c r="E9" s="207">
        <v>1</v>
      </c>
      <c r="F9" s="7">
        <v>3</v>
      </c>
      <c r="G9" s="8">
        <v>2</v>
      </c>
      <c r="H9" s="8">
        <v>1</v>
      </c>
      <c r="I9" s="8">
        <v>1</v>
      </c>
      <c r="J9" s="9">
        <v>1</v>
      </c>
      <c r="K9" s="10">
        <v>3</v>
      </c>
      <c r="L9" s="8">
        <v>1</v>
      </c>
      <c r="M9" s="8">
        <v>3</v>
      </c>
      <c r="N9" s="8">
        <v>1</v>
      </c>
      <c r="O9" s="11">
        <v>1</v>
      </c>
      <c r="P9" s="7">
        <v>1</v>
      </c>
      <c r="Q9" s="8">
        <v>1</v>
      </c>
      <c r="R9" s="8">
        <v>2</v>
      </c>
      <c r="S9" s="8">
        <v>2</v>
      </c>
      <c r="T9" s="9">
        <v>1</v>
      </c>
      <c r="U9" s="10">
        <v>1</v>
      </c>
      <c r="V9" s="8">
        <v>3</v>
      </c>
      <c r="W9" s="8">
        <v>1</v>
      </c>
      <c r="X9" s="8">
        <v>3</v>
      </c>
      <c r="Y9" s="11">
        <v>3</v>
      </c>
      <c r="Z9" s="7">
        <v>3</v>
      </c>
      <c r="AA9" s="8">
        <v>1</v>
      </c>
      <c r="AB9" s="8">
        <v>2</v>
      </c>
      <c r="AC9" s="8">
        <v>2</v>
      </c>
      <c r="AD9" s="9">
        <v>3</v>
      </c>
      <c r="AE9" s="26">
        <f t="shared" si="10"/>
        <v>9</v>
      </c>
      <c r="AF9" s="54">
        <f t="shared" si="0"/>
        <v>9</v>
      </c>
      <c r="AG9" s="55">
        <f t="shared" si="1"/>
        <v>3</v>
      </c>
      <c r="AH9" s="55">
        <f t="shared" si="11"/>
        <v>7</v>
      </c>
      <c r="AI9" s="55">
        <f t="shared" si="2"/>
        <v>7</v>
      </c>
      <c r="AJ9" s="55">
        <f t="shared" si="3"/>
        <v>1</v>
      </c>
      <c r="AK9" s="55">
        <f t="shared" si="4"/>
        <v>1</v>
      </c>
      <c r="AL9" s="55">
        <f t="shared" si="12"/>
        <v>6</v>
      </c>
      <c r="AM9" s="55">
        <f t="shared" si="5"/>
        <v>6</v>
      </c>
      <c r="AN9" s="55">
        <f t="shared" si="6"/>
        <v>3</v>
      </c>
      <c r="AO9" s="55">
        <f t="shared" si="7"/>
        <v>2</v>
      </c>
      <c r="AP9" s="55">
        <f t="shared" si="13"/>
        <v>13</v>
      </c>
      <c r="AQ9" s="55">
        <f t="shared" si="8"/>
        <v>13</v>
      </c>
      <c r="AR9" s="55">
        <f t="shared" si="14"/>
        <v>11</v>
      </c>
      <c r="AS9" s="56">
        <f t="shared" si="9"/>
        <v>11</v>
      </c>
      <c r="AT9" s="12"/>
    </row>
    <row r="10" spans="1:46" s="13" customFormat="1" ht="18" customHeight="1" thickBot="1" x14ac:dyDescent="0.5">
      <c r="A10" s="173" t="s">
        <v>72</v>
      </c>
      <c r="B10" s="170" t="s">
        <v>88</v>
      </c>
      <c r="C10" s="202" t="s">
        <v>113</v>
      </c>
      <c r="D10" s="205" t="s">
        <v>95</v>
      </c>
      <c r="E10" s="207">
        <v>1</v>
      </c>
      <c r="F10" s="7">
        <v>2</v>
      </c>
      <c r="G10" s="8">
        <v>1</v>
      </c>
      <c r="H10" s="8">
        <v>1</v>
      </c>
      <c r="I10" s="8">
        <v>2</v>
      </c>
      <c r="J10" s="9">
        <v>2</v>
      </c>
      <c r="K10" s="10">
        <v>2</v>
      </c>
      <c r="L10" s="8">
        <v>1</v>
      </c>
      <c r="M10" s="8">
        <v>2</v>
      </c>
      <c r="N10" s="8">
        <v>2</v>
      </c>
      <c r="O10" s="11">
        <v>1</v>
      </c>
      <c r="P10" s="7">
        <v>2</v>
      </c>
      <c r="Q10" s="8">
        <v>1</v>
      </c>
      <c r="R10" s="8">
        <v>1</v>
      </c>
      <c r="S10" s="8">
        <v>1</v>
      </c>
      <c r="T10" s="9">
        <v>1</v>
      </c>
      <c r="U10" s="10">
        <v>1</v>
      </c>
      <c r="V10" s="8">
        <v>1</v>
      </c>
      <c r="W10" s="8">
        <v>1</v>
      </c>
      <c r="X10" s="8">
        <v>1</v>
      </c>
      <c r="Y10" s="11">
        <v>2</v>
      </c>
      <c r="Z10" s="7">
        <v>2</v>
      </c>
      <c r="AA10" s="8">
        <v>1</v>
      </c>
      <c r="AB10" s="8">
        <v>1</v>
      </c>
      <c r="AC10" s="8">
        <v>1</v>
      </c>
      <c r="AD10" s="9">
        <v>2</v>
      </c>
      <c r="AE10" s="26">
        <f t="shared" si="10"/>
        <v>6</v>
      </c>
      <c r="AF10" s="54">
        <f t="shared" si="0"/>
        <v>6</v>
      </c>
      <c r="AG10" s="55">
        <f t="shared" si="1"/>
        <v>3</v>
      </c>
      <c r="AH10" s="55">
        <f t="shared" si="11"/>
        <v>8</v>
      </c>
      <c r="AI10" s="55">
        <f t="shared" si="2"/>
        <v>8</v>
      </c>
      <c r="AJ10" s="55">
        <f t="shared" si="3"/>
        <v>2</v>
      </c>
      <c r="AK10" s="55">
        <f t="shared" si="4"/>
        <v>2</v>
      </c>
      <c r="AL10" s="55">
        <f t="shared" si="12"/>
        <v>7</v>
      </c>
      <c r="AM10" s="55">
        <f t="shared" si="5"/>
        <v>7</v>
      </c>
      <c r="AN10" s="55">
        <f t="shared" si="6"/>
        <v>2</v>
      </c>
      <c r="AO10" s="55">
        <f t="shared" si="7"/>
        <v>3</v>
      </c>
      <c r="AP10" s="55">
        <f t="shared" si="13"/>
        <v>9</v>
      </c>
      <c r="AQ10" s="55">
        <f t="shared" si="8"/>
        <v>9</v>
      </c>
      <c r="AR10" s="55">
        <f t="shared" si="14"/>
        <v>9</v>
      </c>
      <c r="AS10" s="56">
        <f t="shared" si="9"/>
        <v>9</v>
      </c>
      <c r="AT10" s="12"/>
    </row>
    <row r="11" spans="1:46" s="13" customFormat="1" ht="18" customHeight="1" thickBot="1" x14ac:dyDescent="0.5">
      <c r="A11" s="173" t="s">
        <v>73</v>
      </c>
      <c r="B11" s="170" t="s">
        <v>88</v>
      </c>
      <c r="C11" s="202" t="s">
        <v>114</v>
      </c>
      <c r="D11" s="205" t="s">
        <v>96</v>
      </c>
      <c r="E11" s="207">
        <v>2</v>
      </c>
      <c r="F11" s="14">
        <v>2</v>
      </c>
      <c r="G11" s="15">
        <v>3</v>
      </c>
      <c r="H11" s="15">
        <v>1</v>
      </c>
      <c r="I11" s="15">
        <v>1</v>
      </c>
      <c r="J11" s="16">
        <v>1</v>
      </c>
      <c r="K11" s="17">
        <v>1</v>
      </c>
      <c r="L11" s="15">
        <v>1</v>
      </c>
      <c r="M11" s="15">
        <v>3</v>
      </c>
      <c r="N11" s="15">
        <v>2</v>
      </c>
      <c r="O11" s="18">
        <v>1</v>
      </c>
      <c r="P11" s="14">
        <v>2</v>
      </c>
      <c r="Q11" s="15">
        <v>1</v>
      </c>
      <c r="R11" s="15">
        <v>1</v>
      </c>
      <c r="S11" s="15">
        <v>2</v>
      </c>
      <c r="T11" s="16">
        <v>1</v>
      </c>
      <c r="U11" s="17">
        <v>2</v>
      </c>
      <c r="V11" s="15">
        <v>3</v>
      </c>
      <c r="W11" s="15">
        <v>2</v>
      </c>
      <c r="X11" s="15">
        <v>1</v>
      </c>
      <c r="Y11" s="18">
        <v>2</v>
      </c>
      <c r="Z11" s="14">
        <v>1</v>
      </c>
      <c r="AA11" s="15">
        <v>1</v>
      </c>
      <c r="AB11" s="15">
        <v>1</v>
      </c>
      <c r="AC11" s="15">
        <v>1</v>
      </c>
      <c r="AD11" s="16">
        <v>2</v>
      </c>
      <c r="AE11" s="26">
        <f t="shared" si="10"/>
        <v>8</v>
      </c>
      <c r="AF11" s="54">
        <f t="shared" si="0"/>
        <v>8</v>
      </c>
      <c r="AG11" s="55">
        <f t="shared" si="1"/>
        <v>3</v>
      </c>
      <c r="AH11" s="55">
        <f t="shared" si="11"/>
        <v>8</v>
      </c>
      <c r="AI11" s="55">
        <f t="shared" si="2"/>
        <v>8</v>
      </c>
      <c r="AJ11" s="55">
        <f t="shared" si="3"/>
        <v>3</v>
      </c>
      <c r="AK11" s="55">
        <f t="shared" si="4"/>
        <v>2</v>
      </c>
      <c r="AL11" s="55">
        <f t="shared" si="12"/>
        <v>10</v>
      </c>
      <c r="AM11" s="55">
        <f t="shared" si="5"/>
        <v>10</v>
      </c>
      <c r="AN11" s="55">
        <f t="shared" si="6"/>
        <v>2</v>
      </c>
      <c r="AO11" s="55">
        <f t="shared" si="7"/>
        <v>2</v>
      </c>
      <c r="AP11" s="55">
        <f t="shared" si="13"/>
        <v>7</v>
      </c>
      <c r="AQ11" s="55">
        <f t="shared" si="8"/>
        <v>7</v>
      </c>
      <c r="AR11" s="55">
        <f t="shared" si="14"/>
        <v>10</v>
      </c>
      <c r="AS11" s="56">
        <f t="shared" si="9"/>
        <v>10</v>
      </c>
      <c r="AT11" s="12"/>
    </row>
    <row r="12" spans="1:46" s="13" customFormat="1" ht="18" customHeight="1" thickBot="1" x14ac:dyDescent="0.5">
      <c r="A12" s="173" t="s">
        <v>74</v>
      </c>
      <c r="B12" s="170" t="s">
        <v>88</v>
      </c>
      <c r="C12" s="202" t="s">
        <v>115</v>
      </c>
      <c r="D12" s="205" t="s">
        <v>97</v>
      </c>
      <c r="E12" s="207">
        <v>2</v>
      </c>
      <c r="F12" s="27">
        <v>2</v>
      </c>
      <c r="G12" s="28">
        <v>2</v>
      </c>
      <c r="H12" s="28">
        <v>1</v>
      </c>
      <c r="I12" s="28">
        <v>2</v>
      </c>
      <c r="J12" s="29">
        <v>2</v>
      </c>
      <c r="K12" s="30">
        <v>1</v>
      </c>
      <c r="L12" s="28">
        <v>1</v>
      </c>
      <c r="M12" s="28">
        <v>1</v>
      </c>
      <c r="N12" s="28">
        <v>2</v>
      </c>
      <c r="O12" s="31">
        <v>1</v>
      </c>
      <c r="P12" s="32">
        <v>3</v>
      </c>
      <c r="Q12" s="28">
        <v>1</v>
      </c>
      <c r="R12" s="28">
        <v>1</v>
      </c>
      <c r="S12" s="28">
        <v>2</v>
      </c>
      <c r="T12" s="29">
        <v>1</v>
      </c>
      <c r="U12" s="30">
        <v>1</v>
      </c>
      <c r="V12" s="28">
        <v>2</v>
      </c>
      <c r="W12" s="28">
        <v>1</v>
      </c>
      <c r="X12" s="28">
        <v>1</v>
      </c>
      <c r="Y12" s="31">
        <v>3</v>
      </c>
      <c r="Z12" s="32">
        <v>2</v>
      </c>
      <c r="AA12" s="28">
        <v>1</v>
      </c>
      <c r="AB12" s="28">
        <v>1</v>
      </c>
      <c r="AC12" s="28">
        <v>1</v>
      </c>
      <c r="AD12" s="29">
        <v>3</v>
      </c>
      <c r="AE12" s="26">
        <f t="shared" si="10"/>
        <v>5</v>
      </c>
      <c r="AF12" s="54">
        <f t="shared" si="0"/>
        <v>5</v>
      </c>
      <c r="AG12" s="55">
        <f t="shared" si="1"/>
        <v>3</v>
      </c>
      <c r="AH12" s="55">
        <f t="shared" si="11"/>
        <v>8</v>
      </c>
      <c r="AI12" s="55">
        <f t="shared" si="2"/>
        <v>8</v>
      </c>
      <c r="AJ12" s="55">
        <f t="shared" si="3"/>
        <v>2</v>
      </c>
      <c r="AK12" s="55">
        <f t="shared" si="4"/>
        <v>1</v>
      </c>
      <c r="AL12" s="55">
        <f t="shared" si="12"/>
        <v>7</v>
      </c>
      <c r="AM12" s="55">
        <f t="shared" si="5"/>
        <v>7</v>
      </c>
      <c r="AN12" s="55">
        <f t="shared" si="6"/>
        <v>1</v>
      </c>
      <c r="AO12" s="55">
        <f t="shared" si="7"/>
        <v>2</v>
      </c>
      <c r="AP12" s="55">
        <f t="shared" si="13"/>
        <v>6</v>
      </c>
      <c r="AQ12" s="55">
        <f t="shared" si="8"/>
        <v>6</v>
      </c>
      <c r="AR12" s="55">
        <f t="shared" si="14"/>
        <v>11</v>
      </c>
      <c r="AS12" s="56">
        <f t="shared" si="9"/>
        <v>11</v>
      </c>
      <c r="AT12" s="12"/>
    </row>
    <row r="13" spans="1:46" s="13" customFormat="1" ht="18" customHeight="1" thickBot="1" x14ac:dyDescent="0.5">
      <c r="A13" s="173" t="s">
        <v>75</v>
      </c>
      <c r="B13" s="170" t="s">
        <v>88</v>
      </c>
      <c r="C13" s="202" t="s">
        <v>116</v>
      </c>
      <c r="D13" s="205" t="s">
        <v>98</v>
      </c>
      <c r="E13" s="207">
        <v>2</v>
      </c>
      <c r="F13" s="19">
        <v>3</v>
      </c>
      <c r="G13" s="20">
        <v>2</v>
      </c>
      <c r="H13" s="20">
        <v>3</v>
      </c>
      <c r="I13" s="20">
        <v>3</v>
      </c>
      <c r="J13" s="21">
        <v>3</v>
      </c>
      <c r="K13" s="22">
        <v>1</v>
      </c>
      <c r="L13" s="20">
        <v>1</v>
      </c>
      <c r="M13" s="20">
        <v>2</v>
      </c>
      <c r="N13" s="20">
        <v>3</v>
      </c>
      <c r="O13" s="23">
        <v>2</v>
      </c>
      <c r="P13" s="19">
        <v>3</v>
      </c>
      <c r="Q13" s="20">
        <v>1</v>
      </c>
      <c r="R13" s="20">
        <v>2</v>
      </c>
      <c r="S13" s="20">
        <v>2</v>
      </c>
      <c r="T13" s="21">
        <v>2</v>
      </c>
      <c r="U13" s="22">
        <v>2</v>
      </c>
      <c r="V13" s="20">
        <v>3</v>
      </c>
      <c r="W13" s="20">
        <v>2</v>
      </c>
      <c r="X13" s="20">
        <v>1</v>
      </c>
      <c r="Y13" s="23">
        <v>2</v>
      </c>
      <c r="Z13" s="19">
        <v>3</v>
      </c>
      <c r="AA13" s="20">
        <v>1</v>
      </c>
      <c r="AB13" s="20">
        <v>1</v>
      </c>
      <c r="AC13" s="20">
        <v>2</v>
      </c>
      <c r="AD13" s="21">
        <v>3</v>
      </c>
      <c r="AE13" s="26">
        <f t="shared" si="10"/>
        <v>11</v>
      </c>
      <c r="AF13" s="54">
        <f t="shared" si="0"/>
        <v>11</v>
      </c>
      <c r="AG13" s="55">
        <f t="shared" si="1"/>
        <v>3</v>
      </c>
      <c r="AH13" s="55">
        <f t="shared" si="11"/>
        <v>10</v>
      </c>
      <c r="AI13" s="55">
        <f t="shared" si="2"/>
        <v>10</v>
      </c>
      <c r="AJ13" s="55">
        <f t="shared" si="3"/>
        <v>1</v>
      </c>
      <c r="AK13" s="55">
        <f t="shared" si="4"/>
        <v>1</v>
      </c>
      <c r="AL13" s="55">
        <f t="shared" si="12"/>
        <v>8</v>
      </c>
      <c r="AM13" s="55">
        <f t="shared" si="5"/>
        <v>8</v>
      </c>
      <c r="AN13" s="55">
        <f t="shared" si="6"/>
        <v>1</v>
      </c>
      <c r="AO13" s="55">
        <f t="shared" si="7"/>
        <v>2</v>
      </c>
      <c r="AP13" s="55">
        <f t="shared" si="13"/>
        <v>6</v>
      </c>
      <c r="AQ13" s="55">
        <f t="shared" si="8"/>
        <v>6</v>
      </c>
      <c r="AR13" s="55">
        <f t="shared" si="14"/>
        <v>14</v>
      </c>
      <c r="AS13" s="56">
        <f t="shared" si="9"/>
        <v>14</v>
      </c>
      <c r="AT13" s="12"/>
    </row>
    <row r="14" spans="1:46" s="13" customFormat="1" ht="18" customHeight="1" thickBot="1" x14ac:dyDescent="0.5">
      <c r="A14" s="173" t="s">
        <v>76</v>
      </c>
      <c r="B14" s="170" t="s">
        <v>88</v>
      </c>
      <c r="C14" s="202" t="s">
        <v>117</v>
      </c>
      <c r="D14" s="205" t="s">
        <v>99</v>
      </c>
      <c r="E14" s="207">
        <v>2</v>
      </c>
      <c r="F14" s="7">
        <v>3</v>
      </c>
      <c r="G14" s="8">
        <v>1</v>
      </c>
      <c r="H14" s="8">
        <v>2</v>
      </c>
      <c r="I14" s="8">
        <v>2</v>
      </c>
      <c r="J14" s="9">
        <v>3</v>
      </c>
      <c r="K14" s="10">
        <v>2</v>
      </c>
      <c r="L14" s="8">
        <v>2</v>
      </c>
      <c r="M14" s="8">
        <v>2</v>
      </c>
      <c r="N14" s="8">
        <v>2</v>
      </c>
      <c r="O14" s="11">
        <v>1</v>
      </c>
      <c r="P14" s="7">
        <v>2</v>
      </c>
      <c r="Q14" s="8">
        <v>2</v>
      </c>
      <c r="R14" s="8">
        <v>1</v>
      </c>
      <c r="S14" s="8">
        <v>1</v>
      </c>
      <c r="T14" s="9">
        <v>1</v>
      </c>
      <c r="U14" s="10">
        <v>1</v>
      </c>
      <c r="V14" s="8">
        <v>2</v>
      </c>
      <c r="W14" s="8">
        <v>2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1</v>
      </c>
      <c r="AD14" s="9">
        <v>2</v>
      </c>
      <c r="AE14" s="26">
        <f t="shared" si="10"/>
        <v>7</v>
      </c>
      <c r="AF14" s="54">
        <f t="shared" si="0"/>
        <v>7</v>
      </c>
      <c r="AG14" s="55">
        <f t="shared" si="1"/>
        <v>2</v>
      </c>
      <c r="AH14" s="55">
        <f t="shared" si="11"/>
        <v>10</v>
      </c>
      <c r="AI14" s="55">
        <f t="shared" si="2"/>
        <v>10</v>
      </c>
      <c r="AJ14" s="55">
        <f t="shared" si="3"/>
        <v>2</v>
      </c>
      <c r="AK14" s="55">
        <f t="shared" si="4"/>
        <v>2</v>
      </c>
      <c r="AL14" s="55">
        <f t="shared" si="12"/>
        <v>7</v>
      </c>
      <c r="AM14" s="55">
        <f t="shared" si="5"/>
        <v>7</v>
      </c>
      <c r="AN14" s="55">
        <f t="shared" si="6"/>
        <v>2</v>
      </c>
      <c r="AO14" s="55">
        <f t="shared" si="7"/>
        <v>3</v>
      </c>
      <c r="AP14" s="55">
        <f t="shared" si="13"/>
        <v>9</v>
      </c>
      <c r="AQ14" s="55">
        <f t="shared" si="8"/>
        <v>9</v>
      </c>
      <c r="AR14" s="55">
        <f t="shared" si="14"/>
        <v>11</v>
      </c>
      <c r="AS14" s="56">
        <f t="shared" si="9"/>
        <v>11</v>
      </c>
      <c r="AT14" s="12"/>
    </row>
    <row r="15" spans="1:46" s="13" customFormat="1" ht="18" customHeight="1" thickBot="1" x14ac:dyDescent="0.5">
      <c r="A15" s="173" t="s">
        <v>77</v>
      </c>
      <c r="B15" s="170" t="s">
        <v>88</v>
      </c>
      <c r="C15" s="202" t="s">
        <v>118</v>
      </c>
      <c r="D15" s="205" t="s">
        <v>100</v>
      </c>
      <c r="E15" s="207">
        <v>2</v>
      </c>
      <c r="F15" s="27">
        <v>2</v>
      </c>
      <c r="G15" s="28">
        <v>3</v>
      </c>
      <c r="H15" s="28">
        <v>1</v>
      </c>
      <c r="I15" s="28">
        <v>2</v>
      </c>
      <c r="J15" s="29">
        <v>2</v>
      </c>
      <c r="K15" s="30">
        <v>2</v>
      </c>
      <c r="L15" s="28">
        <v>2</v>
      </c>
      <c r="M15" s="28">
        <v>3</v>
      </c>
      <c r="N15" s="28">
        <v>2</v>
      </c>
      <c r="O15" s="31">
        <v>3</v>
      </c>
      <c r="P15" s="32">
        <v>2</v>
      </c>
      <c r="Q15" s="28">
        <v>2</v>
      </c>
      <c r="R15" s="28">
        <v>3</v>
      </c>
      <c r="S15" s="28">
        <v>2</v>
      </c>
      <c r="T15" s="29">
        <v>3</v>
      </c>
      <c r="U15" s="30">
        <v>3</v>
      </c>
      <c r="V15" s="28">
        <v>2</v>
      </c>
      <c r="W15" s="28">
        <v>2</v>
      </c>
      <c r="X15" s="28">
        <v>1</v>
      </c>
      <c r="Y15" s="31">
        <v>2</v>
      </c>
      <c r="Z15" s="32">
        <v>1</v>
      </c>
      <c r="AA15" s="28">
        <v>1</v>
      </c>
      <c r="AB15" s="28">
        <v>2</v>
      </c>
      <c r="AC15" s="28">
        <v>3</v>
      </c>
      <c r="AD15" s="29">
        <v>2</v>
      </c>
      <c r="AE15" s="26">
        <f t="shared" si="10"/>
        <v>13</v>
      </c>
      <c r="AF15" s="54">
        <f t="shared" si="0"/>
        <v>13</v>
      </c>
      <c r="AG15" s="55">
        <f t="shared" si="1"/>
        <v>2</v>
      </c>
      <c r="AH15" s="55">
        <f t="shared" si="11"/>
        <v>9</v>
      </c>
      <c r="AI15" s="55">
        <f t="shared" si="2"/>
        <v>9</v>
      </c>
      <c r="AJ15" s="55">
        <f t="shared" si="3"/>
        <v>3</v>
      </c>
      <c r="AK15" s="55">
        <f t="shared" si="4"/>
        <v>2</v>
      </c>
      <c r="AL15" s="55">
        <f t="shared" si="12"/>
        <v>14</v>
      </c>
      <c r="AM15" s="55">
        <f t="shared" si="5"/>
        <v>14</v>
      </c>
      <c r="AN15" s="55">
        <f t="shared" si="6"/>
        <v>2</v>
      </c>
      <c r="AO15" s="55">
        <f t="shared" si="7"/>
        <v>2</v>
      </c>
      <c r="AP15" s="55">
        <f t="shared" si="13"/>
        <v>9</v>
      </c>
      <c r="AQ15" s="55">
        <f t="shared" si="8"/>
        <v>9</v>
      </c>
      <c r="AR15" s="55">
        <f t="shared" si="14"/>
        <v>10</v>
      </c>
      <c r="AS15" s="56">
        <f t="shared" si="9"/>
        <v>10</v>
      </c>
      <c r="AT15" s="12"/>
    </row>
    <row r="16" spans="1:46" s="13" customFormat="1" ht="18" customHeight="1" thickBot="1" x14ac:dyDescent="0.5">
      <c r="A16" s="173" t="s">
        <v>78</v>
      </c>
      <c r="B16" s="170" t="s">
        <v>88</v>
      </c>
      <c r="C16" s="202" t="s">
        <v>119</v>
      </c>
      <c r="D16" s="205" t="s">
        <v>101</v>
      </c>
      <c r="E16" s="207">
        <v>2</v>
      </c>
      <c r="F16" s="14">
        <v>3</v>
      </c>
      <c r="G16" s="15">
        <v>2</v>
      </c>
      <c r="H16" s="15">
        <v>2</v>
      </c>
      <c r="I16" s="15">
        <v>2</v>
      </c>
      <c r="J16" s="16">
        <v>2</v>
      </c>
      <c r="K16" s="17">
        <v>1</v>
      </c>
      <c r="L16" s="15">
        <v>2</v>
      </c>
      <c r="M16" s="15">
        <v>2</v>
      </c>
      <c r="N16" s="15">
        <v>2</v>
      </c>
      <c r="O16" s="18">
        <v>1</v>
      </c>
      <c r="P16" s="14">
        <v>3</v>
      </c>
      <c r="Q16" s="15">
        <v>1</v>
      </c>
      <c r="R16" s="15">
        <v>1</v>
      </c>
      <c r="S16" s="15">
        <v>2</v>
      </c>
      <c r="T16" s="16">
        <v>2</v>
      </c>
      <c r="U16" s="17">
        <v>1</v>
      </c>
      <c r="V16" s="15">
        <v>3</v>
      </c>
      <c r="W16" s="15">
        <v>1</v>
      </c>
      <c r="X16" s="15">
        <v>3</v>
      </c>
      <c r="Y16" s="18">
        <v>2</v>
      </c>
      <c r="Z16" s="14">
        <v>2</v>
      </c>
      <c r="AA16" s="15">
        <v>1</v>
      </c>
      <c r="AB16" s="15">
        <v>1</v>
      </c>
      <c r="AC16" s="15">
        <v>1</v>
      </c>
      <c r="AD16" s="16">
        <v>3</v>
      </c>
      <c r="AE16" s="26">
        <f t="shared" si="10"/>
        <v>7</v>
      </c>
      <c r="AF16" s="54">
        <f t="shared" si="0"/>
        <v>7</v>
      </c>
      <c r="AG16" s="55">
        <f t="shared" si="1"/>
        <v>2</v>
      </c>
      <c r="AH16" s="55">
        <f t="shared" si="11"/>
        <v>7</v>
      </c>
      <c r="AI16" s="55">
        <f t="shared" si="2"/>
        <v>7</v>
      </c>
      <c r="AJ16" s="55">
        <f t="shared" si="3"/>
        <v>2</v>
      </c>
      <c r="AK16" s="55">
        <f t="shared" si="4"/>
        <v>1</v>
      </c>
      <c r="AL16" s="55">
        <f t="shared" si="12"/>
        <v>8</v>
      </c>
      <c r="AM16" s="55">
        <f t="shared" si="5"/>
        <v>8</v>
      </c>
      <c r="AN16" s="55">
        <f t="shared" si="6"/>
        <v>1</v>
      </c>
      <c r="AO16" s="55">
        <f t="shared" si="7"/>
        <v>2</v>
      </c>
      <c r="AP16" s="55">
        <f t="shared" si="13"/>
        <v>8</v>
      </c>
      <c r="AQ16" s="55">
        <f t="shared" si="8"/>
        <v>8</v>
      </c>
      <c r="AR16" s="55">
        <f t="shared" si="14"/>
        <v>12</v>
      </c>
      <c r="AS16" s="56">
        <f t="shared" si="9"/>
        <v>12</v>
      </c>
      <c r="AT16" s="12"/>
    </row>
    <row r="17" spans="1:71" s="13" customFormat="1" ht="18" customHeight="1" thickBot="1" x14ac:dyDescent="0.5">
      <c r="A17" s="173" t="s">
        <v>79</v>
      </c>
      <c r="B17" s="170" t="s">
        <v>88</v>
      </c>
      <c r="C17" s="202" t="s">
        <v>120</v>
      </c>
      <c r="D17" s="205" t="s">
        <v>102</v>
      </c>
      <c r="E17" s="207">
        <v>2</v>
      </c>
      <c r="F17" s="14">
        <v>3</v>
      </c>
      <c r="G17" s="15">
        <v>1</v>
      </c>
      <c r="H17" s="15">
        <v>3</v>
      </c>
      <c r="I17" s="15">
        <v>2</v>
      </c>
      <c r="J17" s="16">
        <v>1</v>
      </c>
      <c r="K17" s="17">
        <v>1</v>
      </c>
      <c r="L17" s="15">
        <v>1</v>
      </c>
      <c r="M17" s="15">
        <v>2</v>
      </c>
      <c r="N17" s="15">
        <v>1</v>
      </c>
      <c r="O17" s="18">
        <v>3</v>
      </c>
      <c r="P17" s="14">
        <v>1</v>
      </c>
      <c r="Q17" s="15">
        <v>1</v>
      </c>
      <c r="R17" s="15">
        <v>3</v>
      </c>
      <c r="S17" s="15">
        <v>3</v>
      </c>
      <c r="T17" s="16">
        <v>1</v>
      </c>
      <c r="U17" s="17">
        <v>1</v>
      </c>
      <c r="V17" s="15">
        <v>3</v>
      </c>
      <c r="W17" s="15">
        <v>1</v>
      </c>
      <c r="X17" s="15">
        <v>1</v>
      </c>
      <c r="Y17" s="18">
        <v>3</v>
      </c>
      <c r="Z17" s="14">
        <v>1</v>
      </c>
      <c r="AA17" s="15">
        <v>1</v>
      </c>
      <c r="AB17" s="15">
        <v>2</v>
      </c>
      <c r="AC17" s="15">
        <v>3</v>
      </c>
      <c r="AD17" s="16">
        <v>2</v>
      </c>
      <c r="AE17" s="26">
        <f t="shared" si="10"/>
        <v>12</v>
      </c>
      <c r="AF17" s="54">
        <f t="shared" si="0"/>
        <v>12</v>
      </c>
      <c r="AG17" s="55">
        <f t="shared" si="1"/>
        <v>3</v>
      </c>
      <c r="AH17" s="55">
        <f t="shared" si="11"/>
        <v>7</v>
      </c>
      <c r="AI17" s="55">
        <f t="shared" si="2"/>
        <v>7</v>
      </c>
      <c r="AJ17" s="55">
        <f t="shared" si="3"/>
        <v>3</v>
      </c>
      <c r="AK17" s="55">
        <f t="shared" si="4"/>
        <v>2</v>
      </c>
      <c r="AL17" s="55">
        <f t="shared" si="12"/>
        <v>10</v>
      </c>
      <c r="AM17" s="55">
        <f t="shared" si="5"/>
        <v>10</v>
      </c>
      <c r="AN17" s="55">
        <f t="shared" si="6"/>
        <v>3</v>
      </c>
      <c r="AO17" s="55">
        <f t="shared" si="7"/>
        <v>1</v>
      </c>
      <c r="AP17" s="55">
        <f t="shared" si="13"/>
        <v>8</v>
      </c>
      <c r="AQ17" s="55">
        <f t="shared" si="8"/>
        <v>8</v>
      </c>
      <c r="AR17" s="55">
        <f t="shared" si="14"/>
        <v>12</v>
      </c>
      <c r="AS17" s="56">
        <f t="shared" si="9"/>
        <v>12</v>
      </c>
      <c r="AT17" s="12"/>
    </row>
    <row r="18" spans="1:71" s="13" customFormat="1" ht="18" customHeight="1" thickBot="1" x14ac:dyDescent="0.5">
      <c r="A18" s="173" t="s">
        <v>80</v>
      </c>
      <c r="B18" s="170" t="s">
        <v>88</v>
      </c>
      <c r="C18" s="202" t="s">
        <v>121</v>
      </c>
      <c r="D18" s="205" t="s">
        <v>103</v>
      </c>
      <c r="E18" s="207">
        <v>2</v>
      </c>
      <c r="F18" s="19">
        <v>2</v>
      </c>
      <c r="G18" s="20">
        <v>2</v>
      </c>
      <c r="H18" s="20">
        <v>2</v>
      </c>
      <c r="I18" s="20">
        <v>2</v>
      </c>
      <c r="J18" s="21">
        <v>2</v>
      </c>
      <c r="K18" s="22">
        <v>1</v>
      </c>
      <c r="L18" s="20">
        <v>2</v>
      </c>
      <c r="M18" s="20">
        <v>2</v>
      </c>
      <c r="N18" s="20">
        <v>2</v>
      </c>
      <c r="O18" s="23">
        <v>2</v>
      </c>
      <c r="P18" s="19">
        <v>3</v>
      </c>
      <c r="Q18" s="20">
        <v>1</v>
      </c>
      <c r="R18" s="20">
        <v>1</v>
      </c>
      <c r="S18" s="20">
        <v>2</v>
      </c>
      <c r="T18" s="21">
        <v>1</v>
      </c>
      <c r="U18" s="22">
        <v>2</v>
      </c>
      <c r="V18" s="20">
        <v>2</v>
      </c>
      <c r="W18" s="20">
        <v>1</v>
      </c>
      <c r="X18" s="20">
        <v>1</v>
      </c>
      <c r="Y18" s="23">
        <v>2</v>
      </c>
      <c r="Z18" s="19">
        <v>2</v>
      </c>
      <c r="AA18" s="20">
        <v>1</v>
      </c>
      <c r="AB18" s="20">
        <v>2</v>
      </c>
      <c r="AC18" s="20">
        <v>2</v>
      </c>
      <c r="AD18" s="21">
        <v>2</v>
      </c>
      <c r="AE18" s="26">
        <f t="shared" si="10"/>
        <v>9</v>
      </c>
      <c r="AF18" s="54">
        <f t="shared" si="0"/>
        <v>9</v>
      </c>
      <c r="AG18" s="55">
        <f t="shared" si="1"/>
        <v>2</v>
      </c>
      <c r="AH18" s="55">
        <f t="shared" si="11"/>
        <v>7</v>
      </c>
      <c r="AI18" s="55">
        <f t="shared" si="2"/>
        <v>7</v>
      </c>
      <c r="AJ18" s="55">
        <f t="shared" si="3"/>
        <v>2</v>
      </c>
      <c r="AK18" s="55">
        <f t="shared" si="4"/>
        <v>2</v>
      </c>
      <c r="AL18" s="55">
        <f t="shared" si="12"/>
        <v>9</v>
      </c>
      <c r="AM18" s="55">
        <f t="shared" si="5"/>
        <v>9</v>
      </c>
      <c r="AN18" s="55">
        <f t="shared" si="6"/>
        <v>1</v>
      </c>
      <c r="AO18" s="55">
        <f t="shared" si="7"/>
        <v>2</v>
      </c>
      <c r="AP18" s="55">
        <f t="shared" si="13"/>
        <v>7</v>
      </c>
      <c r="AQ18" s="55">
        <f t="shared" si="8"/>
        <v>7</v>
      </c>
      <c r="AR18" s="55">
        <f t="shared" si="14"/>
        <v>10</v>
      </c>
      <c r="AS18" s="56">
        <f t="shared" si="9"/>
        <v>10</v>
      </c>
      <c r="AT18" s="12"/>
    </row>
    <row r="19" spans="1:71" s="13" customFormat="1" ht="18" customHeight="1" thickBot="1" x14ac:dyDescent="0.5">
      <c r="A19" s="173" t="s">
        <v>81</v>
      </c>
      <c r="B19" s="170" t="s">
        <v>88</v>
      </c>
      <c r="C19" s="202" t="s">
        <v>122</v>
      </c>
      <c r="D19" s="205" t="s">
        <v>104</v>
      </c>
      <c r="E19" s="207">
        <v>2</v>
      </c>
      <c r="F19" s="19">
        <v>3</v>
      </c>
      <c r="G19" s="20">
        <v>1</v>
      </c>
      <c r="H19" s="20">
        <v>3</v>
      </c>
      <c r="I19" s="20">
        <v>2</v>
      </c>
      <c r="J19" s="21">
        <v>3</v>
      </c>
      <c r="K19" s="22">
        <v>3</v>
      </c>
      <c r="L19" s="20">
        <v>2</v>
      </c>
      <c r="M19" s="20">
        <v>3</v>
      </c>
      <c r="N19" s="20">
        <v>3</v>
      </c>
      <c r="O19" s="23">
        <v>1</v>
      </c>
      <c r="P19" s="19">
        <v>3</v>
      </c>
      <c r="Q19" s="20">
        <v>1</v>
      </c>
      <c r="R19" s="20">
        <v>3</v>
      </c>
      <c r="S19" s="20">
        <v>1</v>
      </c>
      <c r="T19" s="21">
        <v>1</v>
      </c>
      <c r="U19" s="22">
        <v>2</v>
      </c>
      <c r="V19" s="20">
        <v>3</v>
      </c>
      <c r="W19" s="20">
        <v>1</v>
      </c>
      <c r="X19" s="20">
        <v>1</v>
      </c>
      <c r="Y19" s="23">
        <v>3</v>
      </c>
      <c r="Z19" s="19">
        <v>2</v>
      </c>
      <c r="AA19" s="20">
        <v>1</v>
      </c>
      <c r="AB19" s="20">
        <v>1</v>
      </c>
      <c r="AC19" s="20">
        <v>2</v>
      </c>
      <c r="AD19" s="21">
        <v>3</v>
      </c>
      <c r="AE19" s="26">
        <f t="shared" ref="AE19" si="15">H19+M19+R19+U19+AC19</f>
        <v>13</v>
      </c>
      <c r="AF19" s="54">
        <f t="shared" ref="AF19" si="16">IF(AE19=0,"0",AE19)</f>
        <v>13</v>
      </c>
      <c r="AG19" s="55">
        <f t="shared" ref="AG19" si="17">IF(L19=3,1,IF(L19=2,2,IF(L19=1,3)))</f>
        <v>2</v>
      </c>
      <c r="AH19" s="55">
        <f t="shared" ref="AH19" si="18">J19+AG19+Q19+W19+AA19</f>
        <v>8</v>
      </c>
      <c r="AI19" s="55">
        <f t="shared" ref="AI19" si="19">IF(AH19=0,"0",AH19)</f>
        <v>8</v>
      </c>
      <c r="AJ19" s="55">
        <f t="shared" ref="AJ19" si="20">IF(Z19=3,1,IF(Z19=2,2,IF(Z19=1,3)))</f>
        <v>2</v>
      </c>
      <c r="AK19" s="55">
        <f t="shared" ref="AK19" si="21">IF(AD19=3,1,IF(AD19=2,2,IF(AD19=1,3)))</f>
        <v>1</v>
      </c>
      <c r="AL19" s="55">
        <f t="shared" ref="AL19" si="22">G19+O19+T19+AJ19+AK19</f>
        <v>6</v>
      </c>
      <c r="AM19" s="55">
        <f t="shared" ref="AM19" si="23">IF(AL19=0,"0",AL19)</f>
        <v>6</v>
      </c>
      <c r="AN19" s="55">
        <f t="shared" ref="AN19" si="24">IF(P19=3,1,IF(P19=2,2,IF(P19=1,3)))</f>
        <v>1</v>
      </c>
      <c r="AO19" s="55">
        <f t="shared" ref="AO19" si="25">IF(S19=3,1,IF(S19=2,2,IF(S19=1,3)))</f>
        <v>3</v>
      </c>
      <c r="AP19" s="55">
        <f t="shared" ref="AP19" si="26">K19+AN19+AO19+X19+AB19</f>
        <v>9</v>
      </c>
      <c r="AQ19" s="55">
        <f t="shared" ref="AQ19" si="27">IF(AP19=0,"0",AP19)</f>
        <v>9</v>
      </c>
      <c r="AR19" s="55">
        <f t="shared" ref="AR19" si="28">F19+I19+N19+V19+Y19</f>
        <v>14</v>
      </c>
      <c r="AS19" s="56">
        <f t="shared" ref="AS19" si="29">IF(AR19=0,"0",AR19)</f>
        <v>14</v>
      </c>
      <c r="AT19" s="12"/>
    </row>
    <row r="20" spans="1:71" s="13" customFormat="1" ht="18" customHeight="1" thickBot="1" x14ac:dyDescent="0.5">
      <c r="A20" s="173" t="s">
        <v>29</v>
      </c>
      <c r="B20" s="170" t="s">
        <v>88</v>
      </c>
      <c r="C20" s="202" t="s">
        <v>123</v>
      </c>
      <c r="D20" s="205" t="s">
        <v>105</v>
      </c>
      <c r="E20" s="207">
        <v>2</v>
      </c>
      <c r="F20" s="14">
        <v>3</v>
      </c>
      <c r="G20" s="15">
        <v>1</v>
      </c>
      <c r="H20" s="15">
        <v>1</v>
      </c>
      <c r="I20" s="15">
        <v>3</v>
      </c>
      <c r="J20" s="16">
        <v>1</v>
      </c>
      <c r="K20" s="17">
        <v>1</v>
      </c>
      <c r="L20" s="15">
        <v>1</v>
      </c>
      <c r="M20" s="15">
        <v>1</v>
      </c>
      <c r="N20" s="15">
        <v>3</v>
      </c>
      <c r="O20" s="18">
        <v>1</v>
      </c>
      <c r="P20" s="14">
        <v>3</v>
      </c>
      <c r="Q20" s="15">
        <v>1</v>
      </c>
      <c r="R20" s="15">
        <v>1</v>
      </c>
      <c r="S20" s="15">
        <v>2</v>
      </c>
      <c r="T20" s="16">
        <v>1</v>
      </c>
      <c r="U20" s="17">
        <v>2</v>
      </c>
      <c r="V20" s="15">
        <v>3</v>
      </c>
      <c r="W20" s="15">
        <v>1</v>
      </c>
      <c r="X20" s="15">
        <v>1</v>
      </c>
      <c r="Y20" s="18">
        <v>3</v>
      </c>
      <c r="Z20" s="14">
        <v>3</v>
      </c>
      <c r="AA20" s="15">
        <v>1</v>
      </c>
      <c r="AB20" s="15">
        <v>2</v>
      </c>
      <c r="AC20" s="15">
        <v>1</v>
      </c>
      <c r="AD20" s="16">
        <v>3</v>
      </c>
      <c r="AE20" s="26">
        <f t="shared" si="10"/>
        <v>6</v>
      </c>
      <c r="AF20" s="54">
        <f t="shared" si="0"/>
        <v>6</v>
      </c>
      <c r="AG20" s="55">
        <f t="shared" si="1"/>
        <v>3</v>
      </c>
      <c r="AH20" s="55">
        <f t="shared" si="11"/>
        <v>7</v>
      </c>
      <c r="AI20" s="55">
        <f t="shared" si="2"/>
        <v>7</v>
      </c>
      <c r="AJ20" s="55">
        <f t="shared" si="3"/>
        <v>1</v>
      </c>
      <c r="AK20" s="55">
        <f t="shared" si="4"/>
        <v>1</v>
      </c>
      <c r="AL20" s="55">
        <f t="shared" si="12"/>
        <v>5</v>
      </c>
      <c r="AM20" s="55">
        <f t="shared" si="5"/>
        <v>5</v>
      </c>
      <c r="AN20" s="55">
        <f t="shared" si="6"/>
        <v>1</v>
      </c>
      <c r="AO20" s="55">
        <f t="shared" si="7"/>
        <v>2</v>
      </c>
      <c r="AP20" s="55">
        <f t="shared" si="13"/>
        <v>7</v>
      </c>
      <c r="AQ20" s="55">
        <f t="shared" si="8"/>
        <v>7</v>
      </c>
      <c r="AR20" s="55">
        <f t="shared" si="14"/>
        <v>15</v>
      </c>
      <c r="AS20" s="56">
        <f t="shared" si="9"/>
        <v>15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73" t="s">
        <v>30</v>
      </c>
      <c r="B21" s="170" t="s">
        <v>88</v>
      </c>
      <c r="C21" s="202" t="s">
        <v>124</v>
      </c>
      <c r="D21" s="205" t="s">
        <v>106</v>
      </c>
      <c r="E21" s="207">
        <v>2</v>
      </c>
      <c r="F21" s="14">
        <v>2</v>
      </c>
      <c r="G21" s="15">
        <v>1</v>
      </c>
      <c r="H21" s="15">
        <v>1</v>
      </c>
      <c r="I21" s="15">
        <v>2</v>
      </c>
      <c r="J21" s="16">
        <v>2</v>
      </c>
      <c r="K21" s="17">
        <v>1</v>
      </c>
      <c r="L21" s="15">
        <v>1</v>
      </c>
      <c r="M21" s="15">
        <v>1</v>
      </c>
      <c r="N21" s="15">
        <v>2</v>
      </c>
      <c r="O21" s="18">
        <v>1</v>
      </c>
      <c r="P21" s="14">
        <v>1</v>
      </c>
      <c r="Q21" s="15">
        <v>1</v>
      </c>
      <c r="R21" s="15">
        <v>1</v>
      </c>
      <c r="S21" s="15">
        <v>2</v>
      </c>
      <c r="T21" s="16">
        <v>2</v>
      </c>
      <c r="U21" s="17">
        <v>2</v>
      </c>
      <c r="V21" s="15">
        <v>2</v>
      </c>
      <c r="W21" s="15">
        <v>1</v>
      </c>
      <c r="X21" s="15">
        <v>1</v>
      </c>
      <c r="Y21" s="18">
        <v>2</v>
      </c>
      <c r="Z21" s="14">
        <v>2</v>
      </c>
      <c r="AA21" s="15">
        <v>1</v>
      </c>
      <c r="AB21" s="15">
        <v>1</v>
      </c>
      <c r="AC21" s="15">
        <v>1</v>
      </c>
      <c r="AD21" s="16">
        <v>2</v>
      </c>
      <c r="AE21" s="26">
        <f t="shared" si="10"/>
        <v>6</v>
      </c>
      <c r="AF21" s="54">
        <f t="shared" si="0"/>
        <v>6</v>
      </c>
      <c r="AG21" s="55">
        <f t="shared" si="1"/>
        <v>3</v>
      </c>
      <c r="AH21" s="55">
        <f t="shared" si="11"/>
        <v>8</v>
      </c>
      <c r="AI21" s="55">
        <f t="shared" si="2"/>
        <v>8</v>
      </c>
      <c r="AJ21" s="55">
        <f t="shared" si="3"/>
        <v>2</v>
      </c>
      <c r="AK21" s="55">
        <f t="shared" si="4"/>
        <v>2</v>
      </c>
      <c r="AL21" s="55">
        <f t="shared" si="12"/>
        <v>8</v>
      </c>
      <c r="AM21" s="55">
        <f t="shared" si="5"/>
        <v>8</v>
      </c>
      <c r="AN21" s="55">
        <f t="shared" si="6"/>
        <v>3</v>
      </c>
      <c r="AO21" s="55">
        <f t="shared" si="7"/>
        <v>2</v>
      </c>
      <c r="AP21" s="55">
        <f t="shared" si="13"/>
        <v>8</v>
      </c>
      <c r="AQ21" s="55">
        <f t="shared" si="8"/>
        <v>8</v>
      </c>
      <c r="AR21" s="55">
        <f t="shared" si="14"/>
        <v>10</v>
      </c>
      <c r="AS21" s="56">
        <f t="shared" si="9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ht="21" thickBot="1" x14ac:dyDescent="0.45"/>
    <row r="23" spans="1:71" ht="27" thickBot="1" x14ac:dyDescent="0.6">
      <c r="D23" s="83" t="s">
        <v>55</v>
      </c>
      <c r="E23" s="84"/>
      <c r="F23" s="84"/>
      <c r="G23" s="84"/>
      <c r="H23" s="84"/>
      <c r="I23" s="84"/>
      <c r="J23" s="85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rintOptions horizontalCentered="1"/>
  <pageMargins left="0.28000000000000003" right="0.22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"/>
  <sheetViews>
    <sheetView view="pageBreakPreview" zoomScale="85" zoomScaleNormal="100" zoomScaleSheetLayoutView="85" workbookViewId="0">
      <selection activeCell="AF21" sqref="AF21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29" width="3.140625" style="2" customWidth="1"/>
    <col min="30" max="30" width="2.85546875" style="2" customWidth="1"/>
    <col min="31" max="31" width="4.28515625" style="2" hidden="1" customWidth="1"/>
    <col min="32" max="32" width="3.5703125" style="2" customWidth="1"/>
    <col min="33" max="33" width="5.28515625" style="2" hidden="1" customWidth="1"/>
    <col min="34" max="34" width="6.28515625" style="2" hidden="1" customWidth="1"/>
    <col min="35" max="35" width="3.5703125" style="2" customWidth="1"/>
    <col min="36" max="36" width="3.28515625" style="2" hidden="1" customWidth="1"/>
    <col min="37" max="37" width="0.140625" style="2" customWidth="1"/>
    <col min="38" max="38" width="4.28515625" style="2" hidden="1" customWidth="1"/>
    <col min="39" max="39" width="3.7109375" style="2" customWidth="1"/>
    <col min="40" max="40" width="0.140625" style="2" customWidth="1"/>
    <col min="41" max="41" width="2.42578125" style="2" hidden="1" customWidth="1"/>
    <col min="42" max="42" width="0.140625" style="2" customWidth="1"/>
    <col min="43" max="43" width="3.7109375" style="2" customWidth="1"/>
    <col min="44" max="44" width="3.28515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11" t="s">
        <v>26</v>
      </c>
      <c r="B1" s="212"/>
      <c r="C1" s="212"/>
      <c r="D1" s="212"/>
      <c r="E1" s="213"/>
      <c r="F1" s="211" t="s">
        <v>33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3"/>
      <c r="AE1" s="24"/>
      <c r="AF1" s="217" t="s">
        <v>17</v>
      </c>
      <c r="AG1" s="74"/>
      <c r="AH1" s="75"/>
      <c r="AI1" s="220" t="s">
        <v>27</v>
      </c>
      <c r="AJ1" s="76"/>
      <c r="AK1" s="74"/>
      <c r="AL1" s="74"/>
      <c r="AM1" s="223" t="s">
        <v>18</v>
      </c>
      <c r="AN1" s="74"/>
      <c r="AO1" s="74"/>
      <c r="AP1" s="75"/>
      <c r="AQ1" s="220" t="s">
        <v>19</v>
      </c>
      <c r="AR1" s="76"/>
      <c r="AS1" s="214" t="s">
        <v>28</v>
      </c>
    </row>
    <row r="2" spans="1:46" ht="21.75" thickBot="1" x14ac:dyDescent="0.5">
      <c r="A2" s="211" t="str">
        <f>input1!A2</f>
        <v>ชั้นมัธยมศึกษาปีที่ 6/1</v>
      </c>
      <c r="B2" s="212"/>
      <c r="C2" s="212"/>
      <c r="D2" s="212"/>
      <c r="E2" s="213"/>
      <c r="F2" s="211" t="s">
        <v>25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3"/>
      <c r="AE2" s="25"/>
      <c r="AF2" s="218"/>
      <c r="AG2" s="77"/>
      <c r="AH2" s="78"/>
      <c r="AI2" s="221"/>
      <c r="AJ2" s="79"/>
      <c r="AK2" s="77"/>
      <c r="AL2" s="77"/>
      <c r="AM2" s="224"/>
      <c r="AN2" s="77"/>
      <c r="AO2" s="77"/>
      <c r="AP2" s="78"/>
      <c r="AQ2" s="221"/>
      <c r="AR2" s="79"/>
      <c r="AS2" s="215"/>
    </row>
    <row r="3" spans="1:46" ht="21.75" thickBot="1" x14ac:dyDescent="0.5">
      <c r="A3" s="68" t="s">
        <v>21</v>
      </c>
      <c r="B3" s="69" t="s">
        <v>20</v>
      </c>
      <c r="C3" s="70" t="s">
        <v>82</v>
      </c>
      <c r="D3" s="69" t="s">
        <v>23</v>
      </c>
      <c r="E3" s="70" t="s">
        <v>24</v>
      </c>
      <c r="F3" s="63">
        <v>1</v>
      </c>
      <c r="G3" s="64">
        <v>2</v>
      </c>
      <c r="H3" s="64">
        <v>3</v>
      </c>
      <c r="I3" s="64">
        <v>4</v>
      </c>
      <c r="J3" s="65">
        <v>5</v>
      </c>
      <c r="K3" s="66">
        <v>6</v>
      </c>
      <c r="L3" s="64">
        <v>7</v>
      </c>
      <c r="M3" s="64">
        <v>8</v>
      </c>
      <c r="N3" s="64">
        <v>9</v>
      </c>
      <c r="O3" s="67">
        <v>10</v>
      </c>
      <c r="P3" s="63">
        <v>11</v>
      </c>
      <c r="Q3" s="64">
        <v>12</v>
      </c>
      <c r="R3" s="64">
        <v>13</v>
      </c>
      <c r="S3" s="64">
        <v>14</v>
      </c>
      <c r="T3" s="65">
        <v>15</v>
      </c>
      <c r="U3" s="66">
        <v>16</v>
      </c>
      <c r="V3" s="64">
        <v>17</v>
      </c>
      <c r="W3" s="64">
        <v>18</v>
      </c>
      <c r="X3" s="64">
        <v>19</v>
      </c>
      <c r="Y3" s="67">
        <v>20</v>
      </c>
      <c r="Z3" s="63">
        <v>21</v>
      </c>
      <c r="AA3" s="64">
        <v>22</v>
      </c>
      <c r="AB3" s="64">
        <v>23</v>
      </c>
      <c r="AC3" s="64">
        <v>24</v>
      </c>
      <c r="AD3" s="65">
        <v>25</v>
      </c>
      <c r="AE3" s="25"/>
      <c r="AF3" s="219"/>
      <c r="AG3" s="80"/>
      <c r="AH3" s="81"/>
      <c r="AI3" s="222"/>
      <c r="AJ3" s="82"/>
      <c r="AK3" s="80"/>
      <c r="AL3" s="80"/>
      <c r="AM3" s="225"/>
      <c r="AN3" s="80"/>
      <c r="AO3" s="80"/>
      <c r="AP3" s="81"/>
      <c r="AQ3" s="222"/>
      <c r="AR3" s="82"/>
      <c r="AS3" s="216"/>
    </row>
    <row r="4" spans="1:46" s="13" customFormat="1" ht="18" customHeight="1" x14ac:dyDescent="0.45">
      <c r="A4" s="159" t="s">
        <v>66</v>
      </c>
      <c r="B4" s="71" t="str">
        <f>input1!B4</f>
        <v>61</v>
      </c>
      <c r="C4" s="86" t="str">
        <f>input1!C4</f>
        <v>00677</v>
      </c>
      <c r="D4" s="87" t="str">
        <f>input1!D4</f>
        <v>นาย บริพัฒน์ จันทศร</v>
      </c>
      <c r="E4" s="88">
        <f>input1!E4</f>
        <v>1</v>
      </c>
      <c r="F4" s="7">
        <v>2</v>
      </c>
      <c r="G4" s="8">
        <v>1</v>
      </c>
      <c r="H4" s="8">
        <v>1</v>
      </c>
      <c r="I4" s="8">
        <v>2</v>
      </c>
      <c r="J4" s="9">
        <v>1</v>
      </c>
      <c r="K4" s="10">
        <v>2</v>
      </c>
      <c r="L4" s="8">
        <v>2</v>
      </c>
      <c r="M4" s="8">
        <v>2</v>
      </c>
      <c r="N4" s="8">
        <v>2</v>
      </c>
      <c r="O4" s="11">
        <v>1</v>
      </c>
      <c r="P4" s="7">
        <v>3</v>
      </c>
      <c r="Q4" s="8">
        <v>1</v>
      </c>
      <c r="R4" s="8">
        <v>2</v>
      </c>
      <c r="S4" s="8">
        <v>3</v>
      </c>
      <c r="T4" s="9">
        <v>1</v>
      </c>
      <c r="U4" s="10">
        <v>1</v>
      </c>
      <c r="V4" s="8">
        <v>2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2</v>
      </c>
      <c r="AC4" s="8">
        <v>1</v>
      </c>
      <c r="AD4" s="9">
        <v>3</v>
      </c>
      <c r="AE4" s="26">
        <f>H4+M4+R4+U4+AC4</f>
        <v>7</v>
      </c>
      <c r="AF4" s="54">
        <f t="shared" ref="AF4:AF21" si="0">IF(AE4=0,"0",AE4)</f>
        <v>7</v>
      </c>
      <c r="AG4" s="55">
        <f t="shared" ref="AG4:AG21" si="1">IF(L4=3,1,IF(L4=2,2,IF(L4=1,3)))</f>
        <v>2</v>
      </c>
      <c r="AH4" s="55">
        <f>J4+AG4+Q4+W4+AA4</f>
        <v>6</v>
      </c>
      <c r="AI4" s="55">
        <f t="shared" ref="AI4:AI21" si="2">IF(AH4=0,"0",AH4)</f>
        <v>6</v>
      </c>
      <c r="AJ4" s="55">
        <f t="shared" ref="AJ4:AJ21" si="3">IF(Z4=3,1,IF(Z4=2,2,IF(Z4=1,3)))</f>
        <v>2</v>
      </c>
      <c r="AK4" s="55">
        <f t="shared" ref="AK4:AK21" si="4">IF(AD4=3,1,IF(AD4=2,2,IF(AD4=1,3)))</f>
        <v>1</v>
      </c>
      <c r="AL4" s="55">
        <f>G4+O4+T4+AJ4+AK4</f>
        <v>6</v>
      </c>
      <c r="AM4" s="55">
        <f t="shared" ref="AM4:AM21" si="5">IF(AL4=0,"0",AL4)</f>
        <v>6</v>
      </c>
      <c r="AN4" s="55">
        <f t="shared" ref="AN4:AN21" si="6">IF(P4=3,1,IF(P4=2,2,IF(P4=1,3)))</f>
        <v>1</v>
      </c>
      <c r="AO4" s="55">
        <f t="shared" ref="AO4:AO21" si="7">IF(S4=3,1,IF(S4=2,2,IF(S4=1,3)))</f>
        <v>1</v>
      </c>
      <c r="AP4" s="55">
        <f>K4+AN4+AO4+X4+AB4</f>
        <v>7</v>
      </c>
      <c r="AQ4" s="55">
        <f t="shared" ref="AQ4:AQ21" si="8">IF(AP4=0,"0",AP4)</f>
        <v>7</v>
      </c>
      <c r="AR4" s="55">
        <f>F4+I4+N4+V4+Y4</f>
        <v>10</v>
      </c>
      <c r="AS4" s="56">
        <f t="shared" ref="AS4:AS21" si="9">IF(AR4=0,"0",AR4)</f>
        <v>10</v>
      </c>
      <c r="AT4" s="12"/>
    </row>
    <row r="5" spans="1:46" s="13" customFormat="1" ht="18" customHeight="1" x14ac:dyDescent="0.45">
      <c r="A5" s="73" t="s">
        <v>67</v>
      </c>
      <c r="B5" s="71" t="str">
        <f>input1!B5</f>
        <v>61</v>
      </c>
      <c r="C5" s="86" t="str">
        <f>input1!C5</f>
        <v>00638</v>
      </c>
      <c r="D5" s="87" t="str">
        <f>input1!D5</f>
        <v>นาย บุญญฤทธิ์  บุญยืด</v>
      </c>
      <c r="E5" s="88">
        <f>input1!E5</f>
        <v>1</v>
      </c>
      <c r="F5" s="14">
        <v>2</v>
      </c>
      <c r="G5" s="15">
        <v>2</v>
      </c>
      <c r="H5" s="15">
        <v>1</v>
      </c>
      <c r="I5" s="15">
        <v>2</v>
      </c>
      <c r="J5" s="16">
        <v>2</v>
      </c>
      <c r="K5" s="17">
        <v>1</v>
      </c>
      <c r="L5" s="15">
        <v>2</v>
      </c>
      <c r="M5" s="15">
        <v>2</v>
      </c>
      <c r="N5" s="15">
        <v>2</v>
      </c>
      <c r="O5" s="18">
        <v>2</v>
      </c>
      <c r="P5" s="14">
        <v>3</v>
      </c>
      <c r="Q5" s="15">
        <v>2</v>
      </c>
      <c r="R5" s="15">
        <v>1</v>
      </c>
      <c r="S5" s="15">
        <v>2</v>
      </c>
      <c r="T5" s="16">
        <v>1</v>
      </c>
      <c r="U5" s="17">
        <v>2</v>
      </c>
      <c r="V5" s="15">
        <v>2</v>
      </c>
      <c r="W5" s="15">
        <v>1</v>
      </c>
      <c r="X5" s="15">
        <v>1</v>
      </c>
      <c r="Y5" s="18">
        <v>2</v>
      </c>
      <c r="Z5" s="14">
        <v>2</v>
      </c>
      <c r="AA5" s="15">
        <v>1</v>
      </c>
      <c r="AB5" s="15">
        <v>1</v>
      </c>
      <c r="AC5" s="15">
        <v>1</v>
      </c>
      <c r="AD5" s="16">
        <v>3</v>
      </c>
      <c r="AE5" s="26">
        <f t="shared" ref="AE5:AE21" si="10">H5+M5+R5+U5+AC5</f>
        <v>7</v>
      </c>
      <c r="AF5" s="57">
        <f t="shared" si="0"/>
        <v>7</v>
      </c>
      <c r="AG5" s="58">
        <f t="shared" si="1"/>
        <v>2</v>
      </c>
      <c r="AH5" s="55">
        <f t="shared" ref="AH5:AH21" si="11">J5+AG5+Q5+W5+AA5</f>
        <v>8</v>
      </c>
      <c r="AI5" s="58">
        <f t="shared" si="2"/>
        <v>8</v>
      </c>
      <c r="AJ5" s="58">
        <f t="shared" si="3"/>
        <v>2</v>
      </c>
      <c r="AK5" s="58">
        <f t="shared" si="4"/>
        <v>1</v>
      </c>
      <c r="AL5" s="55">
        <f t="shared" ref="AL5:AL21" si="12">G5+O5+T5+AJ5+AK5</f>
        <v>8</v>
      </c>
      <c r="AM5" s="58">
        <f t="shared" si="5"/>
        <v>8</v>
      </c>
      <c r="AN5" s="58">
        <f t="shared" si="6"/>
        <v>1</v>
      </c>
      <c r="AO5" s="58">
        <f t="shared" si="7"/>
        <v>2</v>
      </c>
      <c r="AP5" s="55">
        <f t="shared" ref="AP5:AP21" si="13">K5+AN5+AO5+X5+AB5</f>
        <v>6</v>
      </c>
      <c r="AQ5" s="58">
        <f t="shared" si="8"/>
        <v>6</v>
      </c>
      <c r="AR5" s="55">
        <f t="shared" ref="AR5:AR21" si="14">F5+I5+N5+V5+Y5</f>
        <v>10</v>
      </c>
      <c r="AS5" s="59">
        <f t="shared" si="9"/>
        <v>10</v>
      </c>
      <c r="AT5" s="12"/>
    </row>
    <row r="6" spans="1:46" s="13" customFormat="1" ht="18" customHeight="1" x14ac:dyDescent="0.45">
      <c r="A6" s="159" t="s">
        <v>68</v>
      </c>
      <c r="B6" s="71" t="str">
        <f>input1!B6</f>
        <v>61</v>
      </c>
      <c r="C6" s="86" t="str">
        <f>input1!C6</f>
        <v>00725</v>
      </c>
      <c r="D6" s="87" t="str">
        <f>input1!D6</f>
        <v>นาย ยงยุทธ์ เอี่ยมวิลัย</v>
      </c>
      <c r="E6" s="88">
        <f>input1!E6</f>
        <v>1</v>
      </c>
      <c r="F6" s="14">
        <v>3</v>
      </c>
      <c r="G6" s="15">
        <v>3</v>
      </c>
      <c r="H6" s="15">
        <v>1</v>
      </c>
      <c r="I6" s="15">
        <v>3</v>
      </c>
      <c r="J6" s="16">
        <v>1</v>
      </c>
      <c r="K6" s="17">
        <v>1</v>
      </c>
      <c r="L6" s="15">
        <v>2</v>
      </c>
      <c r="M6" s="15">
        <v>1</v>
      </c>
      <c r="N6" s="15">
        <v>3</v>
      </c>
      <c r="O6" s="18">
        <v>1</v>
      </c>
      <c r="P6" s="14">
        <v>3</v>
      </c>
      <c r="Q6" s="15">
        <v>1</v>
      </c>
      <c r="R6" s="15">
        <v>3</v>
      </c>
      <c r="S6" s="15">
        <v>3</v>
      </c>
      <c r="T6" s="16">
        <v>1</v>
      </c>
      <c r="U6" s="17">
        <v>2</v>
      </c>
      <c r="V6" s="15">
        <v>2</v>
      </c>
      <c r="W6" s="15">
        <v>1</v>
      </c>
      <c r="X6" s="15">
        <v>1</v>
      </c>
      <c r="Y6" s="18">
        <v>2</v>
      </c>
      <c r="Z6" s="14">
        <v>2</v>
      </c>
      <c r="AA6" s="15">
        <v>1</v>
      </c>
      <c r="AB6" s="15">
        <v>2</v>
      </c>
      <c r="AC6" s="15">
        <v>2</v>
      </c>
      <c r="AD6" s="16">
        <v>3</v>
      </c>
      <c r="AE6" s="26">
        <f t="shared" si="10"/>
        <v>9</v>
      </c>
      <c r="AF6" s="57">
        <f t="shared" si="0"/>
        <v>9</v>
      </c>
      <c r="AG6" s="58">
        <f t="shared" si="1"/>
        <v>2</v>
      </c>
      <c r="AH6" s="55">
        <f t="shared" si="11"/>
        <v>6</v>
      </c>
      <c r="AI6" s="58">
        <f t="shared" si="2"/>
        <v>6</v>
      </c>
      <c r="AJ6" s="58">
        <f t="shared" si="3"/>
        <v>2</v>
      </c>
      <c r="AK6" s="58">
        <f t="shared" si="4"/>
        <v>1</v>
      </c>
      <c r="AL6" s="55">
        <f t="shared" si="12"/>
        <v>8</v>
      </c>
      <c r="AM6" s="58">
        <f t="shared" si="5"/>
        <v>8</v>
      </c>
      <c r="AN6" s="58">
        <f t="shared" si="6"/>
        <v>1</v>
      </c>
      <c r="AO6" s="58">
        <f t="shared" si="7"/>
        <v>1</v>
      </c>
      <c r="AP6" s="55">
        <f t="shared" si="13"/>
        <v>6</v>
      </c>
      <c r="AQ6" s="58">
        <f t="shared" si="8"/>
        <v>6</v>
      </c>
      <c r="AR6" s="55">
        <f t="shared" si="14"/>
        <v>13</v>
      </c>
      <c r="AS6" s="59">
        <f t="shared" si="9"/>
        <v>13</v>
      </c>
      <c r="AT6" s="12"/>
    </row>
    <row r="7" spans="1:46" s="13" customFormat="1" ht="18" customHeight="1" x14ac:dyDescent="0.45">
      <c r="A7" s="73" t="s">
        <v>69</v>
      </c>
      <c r="B7" s="71" t="str">
        <f>input1!B7</f>
        <v>61</v>
      </c>
      <c r="C7" s="86" t="str">
        <f>input1!C7</f>
        <v>00964</v>
      </c>
      <c r="D7" s="87" t="str">
        <f>input1!D7</f>
        <v>นาย ยุทธการ ทุเรียนทอง</v>
      </c>
      <c r="E7" s="88">
        <f>input1!E7</f>
        <v>1</v>
      </c>
      <c r="F7" s="27">
        <v>2</v>
      </c>
      <c r="G7" s="28">
        <v>2</v>
      </c>
      <c r="H7" s="28">
        <v>3</v>
      </c>
      <c r="I7" s="28">
        <v>2</v>
      </c>
      <c r="J7" s="29">
        <v>2</v>
      </c>
      <c r="K7" s="30">
        <v>2</v>
      </c>
      <c r="L7" s="28">
        <v>2</v>
      </c>
      <c r="M7" s="28">
        <v>2</v>
      </c>
      <c r="N7" s="28">
        <v>2</v>
      </c>
      <c r="O7" s="31">
        <v>2</v>
      </c>
      <c r="P7" s="32">
        <v>2</v>
      </c>
      <c r="Q7" s="28">
        <v>2</v>
      </c>
      <c r="R7" s="28">
        <v>2</v>
      </c>
      <c r="S7" s="28">
        <v>2</v>
      </c>
      <c r="T7" s="29">
        <v>2</v>
      </c>
      <c r="U7" s="30">
        <v>2</v>
      </c>
      <c r="V7" s="28">
        <v>2</v>
      </c>
      <c r="W7" s="28">
        <v>2</v>
      </c>
      <c r="X7" s="28">
        <v>1</v>
      </c>
      <c r="Y7" s="31">
        <v>2</v>
      </c>
      <c r="Z7" s="32">
        <v>2</v>
      </c>
      <c r="AA7" s="28">
        <v>1</v>
      </c>
      <c r="AB7" s="28">
        <v>2</v>
      </c>
      <c r="AC7" s="28">
        <v>1</v>
      </c>
      <c r="AD7" s="29">
        <v>2</v>
      </c>
      <c r="AE7" s="26">
        <f t="shared" si="10"/>
        <v>10</v>
      </c>
      <c r="AF7" s="57">
        <f t="shared" si="0"/>
        <v>10</v>
      </c>
      <c r="AG7" s="58">
        <f t="shared" si="1"/>
        <v>2</v>
      </c>
      <c r="AH7" s="55">
        <f t="shared" si="11"/>
        <v>9</v>
      </c>
      <c r="AI7" s="58">
        <f t="shared" si="2"/>
        <v>9</v>
      </c>
      <c r="AJ7" s="58">
        <f t="shared" si="3"/>
        <v>2</v>
      </c>
      <c r="AK7" s="58">
        <f t="shared" si="4"/>
        <v>2</v>
      </c>
      <c r="AL7" s="55">
        <f t="shared" si="12"/>
        <v>10</v>
      </c>
      <c r="AM7" s="58">
        <f t="shared" si="5"/>
        <v>10</v>
      </c>
      <c r="AN7" s="58">
        <f t="shared" si="6"/>
        <v>2</v>
      </c>
      <c r="AO7" s="58">
        <f t="shared" si="7"/>
        <v>2</v>
      </c>
      <c r="AP7" s="55">
        <f t="shared" si="13"/>
        <v>9</v>
      </c>
      <c r="AQ7" s="58">
        <f t="shared" si="8"/>
        <v>9</v>
      </c>
      <c r="AR7" s="55">
        <f t="shared" si="14"/>
        <v>10</v>
      </c>
      <c r="AS7" s="59">
        <f t="shared" si="9"/>
        <v>10</v>
      </c>
      <c r="AT7" s="12"/>
    </row>
    <row r="8" spans="1:46" s="13" customFormat="1" ht="18" customHeight="1" thickBot="1" x14ac:dyDescent="0.5">
      <c r="A8" s="159" t="s">
        <v>70</v>
      </c>
      <c r="B8" s="72" t="str">
        <f>input1!B8</f>
        <v>61</v>
      </c>
      <c r="C8" s="89" t="str">
        <f>input1!C8</f>
        <v>00761</v>
      </c>
      <c r="D8" s="90" t="str">
        <f>input1!D8</f>
        <v>นาย วรัญญู นุดเทียน</v>
      </c>
      <c r="E8" s="91">
        <f>input1!E8</f>
        <v>1</v>
      </c>
      <c r="F8" s="19">
        <v>3</v>
      </c>
      <c r="G8" s="20">
        <v>1</v>
      </c>
      <c r="H8" s="20">
        <v>1</v>
      </c>
      <c r="I8" s="20">
        <v>1</v>
      </c>
      <c r="J8" s="21">
        <v>1</v>
      </c>
      <c r="K8" s="22">
        <v>1</v>
      </c>
      <c r="L8" s="20">
        <v>2</v>
      </c>
      <c r="M8" s="20">
        <v>1</v>
      </c>
      <c r="N8" s="20">
        <v>2</v>
      </c>
      <c r="O8" s="23">
        <v>1</v>
      </c>
      <c r="P8" s="19">
        <v>3</v>
      </c>
      <c r="Q8" s="20">
        <v>1</v>
      </c>
      <c r="R8" s="20">
        <v>1</v>
      </c>
      <c r="S8" s="20">
        <v>3</v>
      </c>
      <c r="T8" s="21">
        <v>1</v>
      </c>
      <c r="U8" s="22">
        <v>1</v>
      </c>
      <c r="V8" s="20">
        <v>2</v>
      </c>
      <c r="W8" s="20">
        <v>1</v>
      </c>
      <c r="X8" s="20">
        <v>1</v>
      </c>
      <c r="Y8" s="23">
        <v>3</v>
      </c>
      <c r="Z8" s="19">
        <v>3</v>
      </c>
      <c r="AA8" s="20">
        <v>1</v>
      </c>
      <c r="AB8" s="20">
        <v>2</v>
      </c>
      <c r="AC8" s="20">
        <v>1</v>
      </c>
      <c r="AD8" s="21">
        <v>3</v>
      </c>
      <c r="AE8" s="26">
        <f t="shared" si="10"/>
        <v>5</v>
      </c>
      <c r="AF8" s="60">
        <f t="shared" si="0"/>
        <v>5</v>
      </c>
      <c r="AG8" s="61">
        <f t="shared" si="1"/>
        <v>2</v>
      </c>
      <c r="AH8" s="55">
        <f t="shared" si="11"/>
        <v>6</v>
      </c>
      <c r="AI8" s="61">
        <f t="shared" si="2"/>
        <v>6</v>
      </c>
      <c r="AJ8" s="61">
        <f t="shared" si="3"/>
        <v>1</v>
      </c>
      <c r="AK8" s="61">
        <f t="shared" si="4"/>
        <v>1</v>
      </c>
      <c r="AL8" s="55">
        <f t="shared" si="12"/>
        <v>5</v>
      </c>
      <c r="AM8" s="61">
        <f t="shared" si="5"/>
        <v>5</v>
      </c>
      <c r="AN8" s="61">
        <f t="shared" si="6"/>
        <v>1</v>
      </c>
      <c r="AO8" s="61">
        <f t="shared" si="7"/>
        <v>1</v>
      </c>
      <c r="AP8" s="55">
        <f t="shared" si="13"/>
        <v>6</v>
      </c>
      <c r="AQ8" s="61">
        <f t="shared" si="8"/>
        <v>6</v>
      </c>
      <c r="AR8" s="55">
        <f t="shared" si="14"/>
        <v>11</v>
      </c>
      <c r="AS8" s="62">
        <f t="shared" si="9"/>
        <v>11</v>
      </c>
      <c r="AT8" s="12"/>
    </row>
    <row r="9" spans="1:46" s="13" customFormat="1" ht="18" customHeight="1" x14ac:dyDescent="0.45">
      <c r="A9" s="73" t="s">
        <v>71</v>
      </c>
      <c r="B9" s="71" t="str">
        <f>input1!B9</f>
        <v>61</v>
      </c>
      <c r="C9" s="86" t="str">
        <f>input1!C9</f>
        <v>00643</v>
      </c>
      <c r="D9" s="87" t="str">
        <f>input1!D9</f>
        <v>นาย วีรพงษ์ ทองจิตติ</v>
      </c>
      <c r="E9" s="88">
        <f>input1!E9</f>
        <v>1</v>
      </c>
      <c r="F9" s="7">
        <v>2</v>
      </c>
      <c r="G9" s="8">
        <v>2</v>
      </c>
      <c r="H9" s="8">
        <v>1</v>
      </c>
      <c r="I9" s="8">
        <v>2</v>
      </c>
      <c r="J9" s="9">
        <v>1</v>
      </c>
      <c r="K9" s="10">
        <v>1</v>
      </c>
      <c r="L9" s="8">
        <v>2</v>
      </c>
      <c r="M9" s="8">
        <v>2</v>
      </c>
      <c r="N9" s="8">
        <v>2</v>
      </c>
      <c r="O9" s="11">
        <v>2</v>
      </c>
      <c r="P9" s="7">
        <v>3</v>
      </c>
      <c r="Q9" s="8">
        <v>1</v>
      </c>
      <c r="R9" s="8">
        <v>1</v>
      </c>
      <c r="S9" s="8">
        <v>2</v>
      </c>
      <c r="T9" s="9">
        <v>2</v>
      </c>
      <c r="U9" s="10">
        <v>2</v>
      </c>
      <c r="V9" s="8">
        <v>2</v>
      </c>
      <c r="W9" s="8">
        <v>1</v>
      </c>
      <c r="X9" s="8">
        <v>1</v>
      </c>
      <c r="Y9" s="11">
        <v>2</v>
      </c>
      <c r="Z9" s="7">
        <v>2</v>
      </c>
      <c r="AA9" s="8">
        <v>1</v>
      </c>
      <c r="AB9" s="8">
        <v>2</v>
      </c>
      <c r="AC9" s="8">
        <v>1</v>
      </c>
      <c r="AD9" s="9">
        <v>2</v>
      </c>
      <c r="AE9" s="26">
        <f t="shared" si="10"/>
        <v>7</v>
      </c>
      <c r="AF9" s="54">
        <f t="shared" si="0"/>
        <v>7</v>
      </c>
      <c r="AG9" s="55">
        <f t="shared" si="1"/>
        <v>2</v>
      </c>
      <c r="AH9" s="55">
        <f t="shared" si="11"/>
        <v>6</v>
      </c>
      <c r="AI9" s="55">
        <f t="shared" si="2"/>
        <v>6</v>
      </c>
      <c r="AJ9" s="55">
        <f t="shared" si="3"/>
        <v>2</v>
      </c>
      <c r="AK9" s="55">
        <f t="shared" si="4"/>
        <v>2</v>
      </c>
      <c r="AL9" s="55">
        <f t="shared" si="12"/>
        <v>10</v>
      </c>
      <c r="AM9" s="55">
        <f t="shared" si="5"/>
        <v>10</v>
      </c>
      <c r="AN9" s="55">
        <f t="shared" si="6"/>
        <v>1</v>
      </c>
      <c r="AO9" s="55">
        <f t="shared" si="7"/>
        <v>2</v>
      </c>
      <c r="AP9" s="55">
        <f t="shared" si="13"/>
        <v>7</v>
      </c>
      <c r="AQ9" s="55">
        <f t="shared" si="8"/>
        <v>7</v>
      </c>
      <c r="AR9" s="55">
        <f t="shared" si="14"/>
        <v>10</v>
      </c>
      <c r="AS9" s="56">
        <f t="shared" si="9"/>
        <v>10</v>
      </c>
      <c r="AT9" s="12"/>
    </row>
    <row r="10" spans="1:46" s="13" customFormat="1" ht="18" customHeight="1" x14ac:dyDescent="0.45">
      <c r="A10" s="159" t="s">
        <v>72</v>
      </c>
      <c r="B10" s="71" t="str">
        <f>input1!B10</f>
        <v>61</v>
      </c>
      <c r="C10" s="86" t="str">
        <f>input1!C10</f>
        <v>00651</v>
      </c>
      <c r="D10" s="87" t="str">
        <f>input1!D10</f>
        <v>นาย อนุรักษ์ สร้อยสนธิ์</v>
      </c>
      <c r="E10" s="88">
        <f>input1!E10</f>
        <v>1</v>
      </c>
      <c r="F10" s="14">
        <v>3</v>
      </c>
      <c r="G10" s="15">
        <v>1</v>
      </c>
      <c r="H10" s="15">
        <v>1</v>
      </c>
      <c r="I10" s="15">
        <v>2</v>
      </c>
      <c r="J10" s="16">
        <v>2</v>
      </c>
      <c r="K10" s="17">
        <v>2</v>
      </c>
      <c r="L10" s="15">
        <v>2</v>
      </c>
      <c r="M10" s="15">
        <v>2</v>
      </c>
      <c r="N10" s="15">
        <v>2</v>
      </c>
      <c r="O10" s="18">
        <v>1</v>
      </c>
      <c r="P10" s="14">
        <v>3</v>
      </c>
      <c r="Q10" s="15">
        <v>1</v>
      </c>
      <c r="R10" s="15">
        <v>1</v>
      </c>
      <c r="S10" s="15">
        <v>2</v>
      </c>
      <c r="T10" s="16">
        <v>1</v>
      </c>
      <c r="U10" s="17">
        <v>2</v>
      </c>
      <c r="V10" s="15">
        <v>2</v>
      </c>
      <c r="W10" s="15">
        <v>1</v>
      </c>
      <c r="X10" s="15">
        <v>1</v>
      </c>
      <c r="Y10" s="18">
        <v>2</v>
      </c>
      <c r="Z10" s="14">
        <v>2</v>
      </c>
      <c r="AA10" s="15">
        <v>1</v>
      </c>
      <c r="AB10" s="15">
        <v>2</v>
      </c>
      <c r="AC10" s="15">
        <v>1</v>
      </c>
      <c r="AD10" s="16">
        <v>3</v>
      </c>
      <c r="AE10" s="26">
        <f t="shared" si="10"/>
        <v>7</v>
      </c>
      <c r="AF10" s="57">
        <f t="shared" si="0"/>
        <v>7</v>
      </c>
      <c r="AG10" s="58">
        <f t="shared" si="1"/>
        <v>2</v>
      </c>
      <c r="AH10" s="55">
        <f t="shared" si="11"/>
        <v>7</v>
      </c>
      <c r="AI10" s="58">
        <f t="shared" si="2"/>
        <v>7</v>
      </c>
      <c r="AJ10" s="58">
        <f t="shared" si="3"/>
        <v>2</v>
      </c>
      <c r="AK10" s="58">
        <f t="shared" si="4"/>
        <v>1</v>
      </c>
      <c r="AL10" s="55">
        <f t="shared" si="12"/>
        <v>6</v>
      </c>
      <c r="AM10" s="58">
        <f t="shared" si="5"/>
        <v>6</v>
      </c>
      <c r="AN10" s="58">
        <f t="shared" si="6"/>
        <v>1</v>
      </c>
      <c r="AO10" s="58">
        <f t="shared" si="7"/>
        <v>2</v>
      </c>
      <c r="AP10" s="55">
        <f t="shared" si="13"/>
        <v>8</v>
      </c>
      <c r="AQ10" s="58">
        <f t="shared" si="8"/>
        <v>8</v>
      </c>
      <c r="AR10" s="55">
        <f t="shared" si="14"/>
        <v>11</v>
      </c>
      <c r="AS10" s="59">
        <f t="shared" si="9"/>
        <v>11</v>
      </c>
      <c r="AT10" s="12"/>
    </row>
    <row r="11" spans="1:46" s="13" customFormat="1" ht="18" customHeight="1" x14ac:dyDescent="0.45">
      <c r="A11" s="73" t="s">
        <v>73</v>
      </c>
      <c r="B11" s="71" t="str">
        <f>input1!B11</f>
        <v>61</v>
      </c>
      <c r="C11" s="86" t="str">
        <f>input1!C11</f>
        <v>00685</v>
      </c>
      <c r="D11" s="87" t="str">
        <f>input1!D11</f>
        <v>นางสาว กุลนิภา กลิ่นเพ็ญ</v>
      </c>
      <c r="E11" s="88">
        <f>input1!E11</f>
        <v>2</v>
      </c>
      <c r="F11" s="14">
        <v>3</v>
      </c>
      <c r="G11" s="15">
        <v>1</v>
      </c>
      <c r="H11" s="15">
        <v>1</v>
      </c>
      <c r="I11" s="15">
        <v>2</v>
      </c>
      <c r="J11" s="16">
        <v>1</v>
      </c>
      <c r="K11" s="17">
        <v>2</v>
      </c>
      <c r="L11" s="15">
        <v>2</v>
      </c>
      <c r="M11" s="15">
        <v>2</v>
      </c>
      <c r="N11" s="15">
        <v>2</v>
      </c>
      <c r="O11" s="18">
        <v>1</v>
      </c>
      <c r="P11" s="14">
        <v>3</v>
      </c>
      <c r="Q11" s="15">
        <v>1</v>
      </c>
      <c r="R11" s="15">
        <v>1</v>
      </c>
      <c r="S11" s="15">
        <v>2</v>
      </c>
      <c r="T11" s="16">
        <v>1</v>
      </c>
      <c r="U11" s="17">
        <v>2</v>
      </c>
      <c r="V11" s="15">
        <v>2</v>
      </c>
      <c r="W11" s="15">
        <v>1</v>
      </c>
      <c r="X11" s="15">
        <v>1</v>
      </c>
      <c r="Y11" s="18">
        <v>2</v>
      </c>
      <c r="Z11" s="14">
        <v>2</v>
      </c>
      <c r="AA11" s="15">
        <v>1</v>
      </c>
      <c r="AB11" s="15">
        <v>2</v>
      </c>
      <c r="AC11" s="15">
        <v>2</v>
      </c>
      <c r="AD11" s="16">
        <v>3</v>
      </c>
      <c r="AE11" s="26">
        <f t="shared" si="10"/>
        <v>8</v>
      </c>
      <c r="AF11" s="57">
        <f t="shared" si="0"/>
        <v>8</v>
      </c>
      <c r="AG11" s="58">
        <f t="shared" si="1"/>
        <v>2</v>
      </c>
      <c r="AH11" s="55">
        <f t="shared" si="11"/>
        <v>6</v>
      </c>
      <c r="AI11" s="58">
        <f t="shared" si="2"/>
        <v>6</v>
      </c>
      <c r="AJ11" s="58">
        <f t="shared" si="3"/>
        <v>2</v>
      </c>
      <c r="AK11" s="58">
        <f t="shared" si="4"/>
        <v>1</v>
      </c>
      <c r="AL11" s="55">
        <f t="shared" si="12"/>
        <v>6</v>
      </c>
      <c r="AM11" s="58">
        <f t="shared" si="5"/>
        <v>6</v>
      </c>
      <c r="AN11" s="58">
        <f t="shared" si="6"/>
        <v>1</v>
      </c>
      <c r="AO11" s="58">
        <f t="shared" si="7"/>
        <v>2</v>
      </c>
      <c r="AP11" s="55">
        <f t="shared" si="13"/>
        <v>8</v>
      </c>
      <c r="AQ11" s="58">
        <f t="shared" si="8"/>
        <v>8</v>
      </c>
      <c r="AR11" s="55">
        <f t="shared" si="14"/>
        <v>11</v>
      </c>
      <c r="AS11" s="59">
        <f t="shared" si="9"/>
        <v>11</v>
      </c>
      <c r="AT11" s="12"/>
    </row>
    <row r="12" spans="1:46" s="13" customFormat="1" ht="18" customHeight="1" x14ac:dyDescent="0.45">
      <c r="A12" s="159" t="s">
        <v>74</v>
      </c>
      <c r="B12" s="71" t="str">
        <f>input1!B12</f>
        <v>61</v>
      </c>
      <c r="C12" s="86" t="str">
        <f>input1!C12</f>
        <v>00736</v>
      </c>
      <c r="D12" s="87" t="str">
        <f>input1!D12</f>
        <v>นางสาว จันทร์รฉัตร เนตรยิ้ม</v>
      </c>
      <c r="E12" s="88">
        <f>input1!E12</f>
        <v>2</v>
      </c>
      <c r="F12" s="14">
        <v>3</v>
      </c>
      <c r="G12" s="15">
        <v>1</v>
      </c>
      <c r="H12" s="15">
        <v>1</v>
      </c>
      <c r="I12" s="15">
        <v>3</v>
      </c>
      <c r="J12" s="16">
        <v>1</v>
      </c>
      <c r="K12" s="17">
        <v>1</v>
      </c>
      <c r="L12" s="15">
        <v>2</v>
      </c>
      <c r="M12" s="15">
        <v>1</v>
      </c>
      <c r="N12" s="15">
        <v>3</v>
      </c>
      <c r="O12" s="18">
        <v>1</v>
      </c>
      <c r="P12" s="14">
        <v>3</v>
      </c>
      <c r="Q12" s="15">
        <v>1</v>
      </c>
      <c r="R12" s="15">
        <v>1</v>
      </c>
      <c r="S12" s="15">
        <v>3</v>
      </c>
      <c r="T12" s="16">
        <v>1</v>
      </c>
      <c r="U12" s="17">
        <v>1</v>
      </c>
      <c r="V12" s="15">
        <v>2</v>
      </c>
      <c r="W12" s="15">
        <v>1</v>
      </c>
      <c r="X12" s="15">
        <v>1</v>
      </c>
      <c r="Y12" s="18">
        <v>3</v>
      </c>
      <c r="Z12" s="14">
        <v>2</v>
      </c>
      <c r="AA12" s="15">
        <v>1</v>
      </c>
      <c r="AB12" s="15">
        <v>2</v>
      </c>
      <c r="AC12" s="15">
        <v>1</v>
      </c>
      <c r="AD12" s="16">
        <v>3</v>
      </c>
      <c r="AE12" s="26">
        <f t="shared" si="10"/>
        <v>5</v>
      </c>
      <c r="AF12" s="57">
        <f t="shared" si="0"/>
        <v>5</v>
      </c>
      <c r="AG12" s="58">
        <f t="shared" si="1"/>
        <v>2</v>
      </c>
      <c r="AH12" s="55">
        <f t="shared" si="11"/>
        <v>6</v>
      </c>
      <c r="AI12" s="58">
        <f t="shared" si="2"/>
        <v>6</v>
      </c>
      <c r="AJ12" s="58">
        <f t="shared" si="3"/>
        <v>2</v>
      </c>
      <c r="AK12" s="58">
        <f t="shared" si="4"/>
        <v>1</v>
      </c>
      <c r="AL12" s="55">
        <f t="shared" si="12"/>
        <v>6</v>
      </c>
      <c r="AM12" s="58">
        <f t="shared" si="5"/>
        <v>6</v>
      </c>
      <c r="AN12" s="58">
        <f t="shared" si="6"/>
        <v>1</v>
      </c>
      <c r="AO12" s="58">
        <f t="shared" si="7"/>
        <v>1</v>
      </c>
      <c r="AP12" s="55">
        <f t="shared" si="13"/>
        <v>6</v>
      </c>
      <c r="AQ12" s="58">
        <f t="shared" si="8"/>
        <v>6</v>
      </c>
      <c r="AR12" s="55">
        <f t="shared" si="14"/>
        <v>14</v>
      </c>
      <c r="AS12" s="59">
        <f t="shared" si="9"/>
        <v>14</v>
      </c>
      <c r="AT12" s="12"/>
    </row>
    <row r="13" spans="1:46" s="13" customFormat="1" ht="18" customHeight="1" thickBot="1" x14ac:dyDescent="0.5">
      <c r="A13" s="73" t="s">
        <v>75</v>
      </c>
      <c r="B13" s="72" t="str">
        <f>input1!B13</f>
        <v>61</v>
      </c>
      <c r="C13" s="89" t="str">
        <f>input1!C13</f>
        <v>00656</v>
      </c>
      <c r="D13" s="90" t="str">
        <f>input1!D13</f>
        <v>นางสาว ณัฐริกา เขียวเล็ก</v>
      </c>
      <c r="E13" s="91">
        <f>input1!E13</f>
        <v>2</v>
      </c>
      <c r="F13" s="27">
        <v>3</v>
      </c>
      <c r="G13" s="28">
        <v>1</v>
      </c>
      <c r="H13" s="28">
        <v>1</v>
      </c>
      <c r="I13" s="28">
        <v>2</v>
      </c>
      <c r="J13" s="29">
        <v>1</v>
      </c>
      <c r="K13" s="30">
        <v>1</v>
      </c>
      <c r="L13" s="28">
        <v>2</v>
      </c>
      <c r="M13" s="28">
        <v>1</v>
      </c>
      <c r="N13" s="28">
        <v>3</v>
      </c>
      <c r="O13" s="31">
        <v>1</v>
      </c>
      <c r="P13" s="32">
        <v>3</v>
      </c>
      <c r="Q13" s="28">
        <v>1</v>
      </c>
      <c r="R13" s="28">
        <v>1</v>
      </c>
      <c r="S13" s="28">
        <v>3</v>
      </c>
      <c r="T13" s="29">
        <v>1</v>
      </c>
      <c r="U13" s="30">
        <v>1</v>
      </c>
      <c r="V13" s="28">
        <v>2</v>
      </c>
      <c r="W13" s="28">
        <v>1</v>
      </c>
      <c r="X13" s="28">
        <v>1</v>
      </c>
      <c r="Y13" s="31">
        <v>2</v>
      </c>
      <c r="Z13" s="32">
        <v>2</v>
      </c>
      <c r="AA13" s="28">
        <v>1</v>
      </c>
      <c r="AB13" s="28">
        <v>2</v>
      </c>
      <c r="AC13" s="28">
        <v>1</v>
      </c>
      <c r="AD13" s="29">
        <v>3</v>
      </c>
      <c r="AE13" s="26">
        <f t="shared" si="10"/>
        <v>5</v>
      </c>
      <c r="AF13" s="60">
        <f t="shared" si="0"/>
        <v>5</v>
      </c>
      <c r="AG13" s="61">
        <f t="shared" si="1"/>
        <v>2</v>
      </c>
      <c r="AH13" s="55">
        <f t="shared" si="11"/>
        <v>6</v>
      </c>
      <c r="AI13" s="61">
        <f t="shared" si="2"/>
        <v>6</v>
      </c>
      <c r="AJ13" s="61">
        <f t="shared" si="3"/>
        <v>2</v>
      </c>
      <c r="AK13" s="61">
        <f t="shared" si="4"/>
        <v>1</v>
      </c>
      <c r="AL13" s="55">
        <f t="shared" si="12"/>
        <v>6</v>
      </c>
      <c r="AM13" s="61">
        <f t="shared" si="5"/>
        <v>6</v>
      </c>
      <c r="AN13" s="58">
        <f t="shared" si="6"/>
        <v>1</v>
      </c>
      <c r="AO13" s="61">
        <f t="shared" si="7"/>
        <v>1</v>
      </c>
      <c r="AP13" s="55">
        <f t="shared" si="13"/>
        <v>6</v>
      </c>
      <c r="AQ13" s="61">
        <f t="shared" si="8"/>
        <v>6</v>
      </c>
      <c r="AR13" s="55">
        <f t="shared" si="14"/>
        <v>12</v>
      </c>
      <c r="AS13" s="62">
        <f t="shared" si="9"/>
        <v>12</v>
      </c>
      <c r="AT13" s="12"/>
    </row>
    <row r="14" spans="1:46" s="13" customFormat="1" ht="18" customHeight="1" thickBot="1" x14ac:dyDescent="0.5">
      <c r="A14" s="159" t="s">
        <v>76</v>
      </c>
      <c r="B14" s="71" t="str">
        <f>input1!B14</f>
        <v>61</v>
      </c>
      <c r="C14" s="86" t="str">
        <f>input1!C14</f>
        <v>00690</v>
      </c>
      <c r="D14" s="87" t="str">
        <f>input1!D14</f>
        <v>นางสาว ธนัชชา มหึมา</v>
      </c>
      <c r="E14" s="88">
        <f>input1!E14</f>
        <v>2</v>
      </c>
      <c r="F14" s="19">
        <v>3</v>
      </c>
      <c r="G14" s="20">
        <v>1</v>
      </c>
      <c r="H14" s="20">
        <v>1</v>
      </c>
      <c r="I14" s="20">
        <v>3</v>
      </c>
      <c r="J14" s="21">
        <v>1</v>
      </c>
      <c r="K14" s="22">
        <v>1</v>
      </c>
      <c r="L14" s="20">
        <v>2</v>
      </c>
      <c r="M14" s="20">
        <v>2</v>
      </c>
      <c r="N14" s="20">
        <v>2</v>
      </c>
      <c r="O14" s="23">
        <v>1</v>
      </c>
      <c r="P14" s="19">
        <v>3</v>
      </c>
      <c r="Q14" s="20">
        <v>1</v>
      </c>
      <c r="R14" s="20">
        <v>1</v>
      </c>
      <c r="S14" s="20">
        <v>2</v>
      </c>
      <c r="T14" s="21">
        <v>1</v>
      </c>
      <c r="U14" s="22">
        <v>2</v>
      </c>
      <c r="V14" s="20">
        <v>2</v>
      </c>
      <c r="W14" s="20">
        <v>1</v>
      </c>
      <c r="X14" s="20">
        <v>1</v>
      </c>
      <c r="Y14" s="23">
        <v>3</v>
      </c>
      <c r="Z14" s="19">
        <v>2</v>
      </c>
      <c r="AA14" s="20">
        <v>1</v>
      </c>
      <c r="AB14" s="20">
        <v>2</v>
      </c>
      <c r="AC14" s="20">
        <v>2</v>
      </c>
      <c r="AD14" s="21">
        <v>3</v>
      </c>
      <c r="AE14" s="26">
        <f t="shared" si="10"/>
        <v>8</v>
      </c>
      <c r="AF14" s="54">
        <f t="shared" si="0"/>
        <v>8</v>
      </c>
      <c r="AG14" s="55">
        <f t="shared" si="1"/>
        <v>2</v>
      </c>
      <c r="AH14" s="55">
        <f t="shared" si="11"/>
        <v>6</v>
      </c>
      <c r="AI14" s="55">
        <f t="shared" si="2"/>
        <v>6</v>
      </c>
      <c r="AJ14" s="55">
        <f t="shared" si="3"/>
        <v>2</v>
      </c>
      <c r="AK14" s="55">
        <f t="shared" si="4"/>
        <v>1</v>
      </c>
      <c r="AL14" s="55">
        <f t="shared" si="12"/>
        <v>6</v>
      </c>
      <c r="AM14" s="55">
        <f t="shared" si="5"/>
        <v>6</v>
      </c>
      <c r="AN14" s="58">
        <f t="shared" si="6"/>
        <v>1</v>
      </c>
      <c r="AO14" s="55">
        <f t="shared" si="7"/>
        <v>2</v>
      </c>
      <c r="AP14" s="55">
        <f t="shared" si="13"/>
        <v>7</v>
      </c>
      <c r="AQ14" s="55">
        <f t="shared" si="8"/>
        <v>7</v>
      </c>
      <c r="AR14" s="55">
        <f t="shared" si="14"/>
        <v>13</v>
      </c>
      <c r="AS14" s="56">
        <f t="shared" si="9"/>
        <v>13</v>
      </c>
      <c r="AT14" s="12"/>
    </row>
    <row r="15" spans="1:46" s="13" customFormat="1" ht="18" customHeight="1" thickBot="1" x14ac:dyDescent="0.5">
      <c r="A15" s="73" t="s">
        <v>77</v>
      </c>
      <c r="B15" s="71" t="str">
        <f>input1!B15</f>
        <v>61</v>
      </c>
      <c r="C15" s="86" t="str">
        <f>input1!C15</f>
        <v>01306</v>
      </c>
      <c r="D15" s="87" t="str">
        <f>input1!D15</f>
        <v>นางสาว น้ำทิพย์ น้ำเต้าไฟ</v>
      </c>
      <c r="E15" s="88">
        <f>input1!E15</f>
        <v>2</v>
      </c>
      <c r="F15" s="19">
        <v>2</v>
      </c>
      <c r="G15" s="20">
        <v>1</v>
      </c>
      <c r="H15" s="20">
        <v>2</v>
      </c>
      <c r="I15" s="20">
        <v>2</v>
      </c>
      <c r="J15" s="21">
        <v>1</v>
      </c>
      <c r="K15" s="22">
        <v>1</v>
      </c>
      <c r="L15" s="20">
        <v>2</v>
      </c>
      <c r="M15" s="20">
        <v>2</v>
      </c>
      <c r="N15" s="20">
        <v>2</v>
      </c>
      <c r="O15" s="23">
        <v>1</v>
      </c>
      <c r="P15" s="19">
        <v>3</v>
      </c>
      <c r="Q15" s="20">
        <v>1</v>
      </c>
      <c r="R15" s="20">
        <v>2</v>
      </c>
      <c r="S15" s="20">
        <v>2</v>
      </c>
      <c r="T15" s="21">
        <v>1</v>
      </c>
      <c r="U15" s="22">
        <v>2</v>
      </c>
      <c r="V15" s="20">
        <v>2</v>
      </c>
      <c r="W15" s="20">
        <v>1</v>
      </c>
      <c r="X15" s="20">
        <v>1</v>
      </c>
      <c r="Y15" s="23">
        <v>2</v>
      </c>
      <c r="Z15" s="19">
        <v>2</v>
      </c>
      <c r="AA15" s="20">
        <v>1</v>
      </c>
      <c r="AB15" s="20">
        <v>2</v>
      </c>
      <c r="AC15" s="20">
        <v>1</v>
      </c>
      <c r="AD15" s="21">
        <v>3</v>
      </c>
      <c r="AE15" s="26">
        <f t="shared" si="10"/>
        <v>9</v>
      </c>
      <c r="AF15" s="57">
        <f t="shared" si="0"/>
        <v>9</v>
      </c>
      <c r="AG15" s="58">
        <f t="shared" si="1"/>
        <v>2</v>
      </c>
      <c r="AH15" s="55">
        <f t="shared" si="11"/>
        <v>6</v>
      </c>
      <c r="AI15" s="58">
        <f t="shared" si="2"/>
        <v>6</v>
      </c>
      <c r="AJ15" s="58">
        <f t="shared" si="3"/>
        <v>2</v>
      </c>
      <c r="AK15" s="58">
        <f t="shared" si="4"/>
        <v>1</v>
      </c>
      <c r="AL15" s="55">
        <f t="shared" si="12"/>
        <v>6</v>
      </c>
      <c r="AM15" s="58">
        <f t="shared" si="5"/>
        <v>6</v>
      </c>
      <c r="AN15" s="58">
        <f t="shared" si="6"/>
        <v>1</v>
      </c>
      <c r="AO15" s="58">
        <f t="shared" si="7"/>
        <v>2</v>
      </c>
      <c r="AP15" s="55">
        <f t="shared" si="13"/>
        <v>7</v>
      </c>
      <c r="AQ15" s="58">
        <f t="shared" si="8"/>
        <v>7</v>
      </c>
      <c r="AR15" s="55">
        <f t="shared" si="14"/>
        <v>10</v>
      </c>
      <c r="AS15" s="59">
        <f t="shared" si="9"/>
        <v>10</v>
      </c>
      <c r="AT15" s="12"/>
    </row>
    <row r="16" spans="1:46" s="13" customFormat="1" ht="18" customHeight="1" x14ac:dyDescent="0.45">
      <c r="A16" s="159" t="s">
        <v>78</v>
      </c>
      <c r="B16" s="71" t="str">
        <f>input1!B16</f>
        <v>61</v>
      </c>
      <c r="C16" s="86" t="str">
        <f>input1!C16</f>
        <v>00692</v>
      </c>
      <c r="D16" s="87" t="str">
        <f>input1!D16</f>
        <v>นางสาว นิรชา เกษแก้ว</v>
      </c>
      <c r="E16" s="88">
        <f>input1!E16</f>
        <v>2</v>
      </c>
      <c r="F16" s="14">
        <v>3</v>
      </c>
      <c r="G16" s="15">
        <v>2</v>
      </c>
      <c r="H16" s="15">
        <v>1</v>
      </c>
      <c r="I16" s="15">
        <v>3</v>
      </c>
      <c r="J16" s="16">
        <v>1</v>
      </c>
      <c r="K16" s="17">
        <v>1</v>
      </c>
      <c r="L16" s="15">
        <v>2</v>
      </c>
      <c r="M16" s="15">
        <v>1</v>
      </c>
      <c r="N16" s="15">
        <v>1</v>
      </c>
      <c r="O16" s="18">
        <v>1</v>
      </c>
      <c r="P16" s="14">
        <v>3</v>
      </c>
      <c r="Q16" s="15">
        <v>1</v>
      </c>
      <c r="R16" s="15">
        <v>1</v>
      </c>
      <c r="S16" s="15">
        <v>3</v>
      </c>
      <c r="T16" s="16">
        <v>1</v>
      </c>
      <c r="U16" s="17">
        <v>1</v>
      </c>
      <c r="V16" s="15">
        <v>2</v>
      </c>
      <c r="W16" s="15">
        <v>1</v>
      </c>
      <c r="X16" s="15">
        <v>1</v>
      </c>
      <c r="Y16" s="18">
        <v>3</v>
      </c>
      <c r="Z16" s="14">
        <v>2</v>
      </c>
      <c r="AA16" s="15">
        <v>1</v>
      </c>
      <c r="AB16" s="15">
        <v>2</v>
      </c>
      <c r="AC16" s="15">
        <v>1</v>
      </c>
      <c r="AD16" s="16">
        <v>3</v>
      </c>
      <c r="AE16" s="26">
        <f t="shared" si="10"/>
        <v>5</v>
      </c>
      <c r="AF16" s="57">
        <f t="shared" si="0"/>
        <v>5</v>
      </c>
      <c r="AG16" s="58">
        <f t="shared" si="1"/>
        <v>2</v>
      </c>
      <c r="AH16" s="55">
        <f t="shared" si="11"/>
        <v>6</v>
      </c>
      <c r="AI16" s="58">
        <f t="shared" si="2"/>
        <v>6</v>
      </c>
      <c r="AJ16" s="58">
        <f t="shared" si="3"/>
        <v>2</v>
      </c>
      <c r="AK16" s="58">
        <f t="shared" si="4"/>
        <v>1</v>
      </c>
      <c r="AL16" s="55">
        <f t="shared" si="12"/>
        <v>7</v>
      </c>
      <c r="AM16" s="58">
        <f t="shared" si="5"/>
        <v>7</v>
      </c>
      <c r="AN16" s="58">
        <f t="shared" si="6"/>
        <v>1</v>
      </c>
      <c r="AO16" s="58">
        <f t="shared" si="7"/>
        <v>1</v>
      </c>
      <c r="AP16" s="55">
        <f t="shared" si="13"/>
        <v>6</v>
      </c>
      <c r="AQ16" s="58">
        <f t="shared" si="8"/>
        <v>6</v>
      </c>
      <c r="AR16" s="55">
        <f t="shared" si="14"/>
        <v>12</v>
      </c>
      <c r="AS16" s="59">
        <f t="shared" si="9"/>
        <v>12</v>
      </c>
      <c r="AT16" s="12"/>
    </row>
    <row r="17" spans="1:71" s="13" customFormat="1" ht="18" customHeight="1" x14ac:dyDescent="0.45">
      <c r="A17" s="73" t="s">
        <v>79</v>
      </c>
      <c r="B17" s="71" t="str">
        <f>input1!B17</f>
        <v>61</v>
      </c>
      <c r="C17" s="86" t="str">
        <f>input1!C17</f>
        <v>00963</v>
      </c>
      <c r="D17" s="87" t="str">
        <f>input1!D17</f>
        <v>นางสาว ยุภาวดี ทุเรียนทอง</v>
      </c>
      <c r="E17" s="88">
        <f>input1!E17</f>
        <v>2</v>
      </c>
      <c r="F17" s="14">
        <v>3</v>
      </c>
      <c r="G17" s="15">
        <v>1</v>
      </c>
      <c r="H17" s="15">
        <v>1</v>
      </c>
      <c r="I17" s="15">
        <v>3</v>
      </c>
      <c r="J17" s="16">
        <v>1</v>
      </c>
      <c r="K17" s="17">
        <v>1</v>
      </c>
      <c r="L17" s="15">
        <v>2</v>
      </c>
      <c r="M17" s="15">
        <v>1</v>
      </c>
      <c r="N17" s="15">
        <v>2</v>
      </c>
      <c r="O17" s="18">
        <v>1</v>
      </c>
      <c r="P17" s="14">
        <v>3</v>
      </c>
      <c r="Q17" s="15">
        <v>1</v>
      </c>
      <c r="R17" s="15">
        <v>1</v>
      </c>
      <c r="S17" s="15">
        <v>3</v>
      </c>
      <c r="T17" s="16">
        <v>1</v>
      </c>
      <c r="U17" s="17">
        <v>2</v>
      </c>
      <c r="V17" s="15">
        <v>2</v>
      </c>
      <c r="W17" s="15">
        <v>1</v>
      </c>
      <c r="X17" s="15">
        <v>1</v>
      </c>
      <c r="Y17" s="18">
        <v>2</v>
      </c>
      <c r="Z17" s="14">
        <v>2</v>
      </c>
      <c r="AA17" s="15">
        <v>1</v>
      </c>
      <c r="AB17" s="15">
        <v>2</v>
      </c>
      <c r="AC17" s="15">
        <v>2</v>
      </c>
      <c r="AD17" s="16">
        <v>3</v>
      </c>
      <c r="AE17" s="26">
        <f t="shared" si="10"/>
        <v>7</v>
      </c>
      <c r="AF17" s="57">
        <f t="shared" si="0"/>
        <v>7</v>
      </c>
      <c r="AG17" s="58">
        <f t="shared" si="1"/>
        <v>2</v>
      </c>
      <c r="AH17" s="55">
        <f t="shared" si="11"/>
        <v>6</v>
      </c>
      <c r="AI17" s="58">
        <f t="shared" si="2"/>
        <v>6</v>
      </c>
      <c r="AJ17" s="58">
        <f t="shared" si="3"/>
        <v>2</v>
      </c>
      <c r="AK17" s="58">
        <f t="shared" si="4"/>
        <v>1</v>
      </c>
      <c r="AL17" s="55">
        <f t="shared" si="12"/>
        <v>6</v>
      </c>
      <c r="AM17" s="58">
        <f t="shared" si="5"/>
        <v>6</v>
      </c>
      <c r="AN17" s="58">
        <f t="shared" si="6"/>
        <v>1</v>
      </c>
      <c r="AO17" s="58">
        <f t="shared" si="7"/>
        <v>1</v>
      </c>
      <c r="AP17" s="55">
        <f t="shared" si="13"/>
        <v>6</v>
      </c>
      <c r="AQ17" s="58">
        <f t="shared" si="8"/>
        <v>6</v>
      </c>
      <c r="AR17" s="55">
        <f t="shared" si="14"/>
        <v>12</v>
      </c>
      <c r="AS17" s="59">
        <f t="shared" si="9"/>
        <v>12</v>
      </c>
      <c r="AT17" s="12"/>
    </row>
    <row r="18" spans="1:71" s="13" customFormat="1" ht="18" customHeight="1" thickBot="1" x14ac:dyDescent="0.5">
      <c r="A18" s="159" t="s">
        <v>80</v>
      </c>
      <c r="B18" s="183" t="str">
        <f>input1!B18</f>
        <v>61</v>
      </c>
      <c r="C18" s="184" t="str">
        <f>input1!C18</f>
        <v>00703</v>
      </c>
      <c r="D18" s="185" t="str">
        <f>input1!D18</f>
        <v>นางสาว ศิริลักษณ์ ทองอ่อน</v>
      </c>
      <c r="E18" s="186">
        <f>input1!E18</f>
        <v>2</v>
      </c>
      <c r="F18" s="187">
        <v>3</v>
      </c>
      <c r="G18" s="188">
        <v>1</v>
      </c>
      <c r="H18" s="188">
        <v>1</v>
      </c>
      <c r="I18" s="188">
        <v>2</v>
      </c>
      <c r="J18" s="189">
        <v>1</v>
      </c>
      <c r="K18" s="190">
        <v>1</v>
      </c>
      <c r="L18" s="188">
        <v>2</v>
      </c>
      <c r="M18" s="188">
        <v>1</v>
      </c>
      <c r="N18" s="188">
        <v>2</v>
      </c>
      <c r="O18" s="191">
        <v>1</v>
      </c>
      <c r="P18" s="187">
        <v>3</v>
      </c>
      <c r="Q18" s="188">
        <v>1</v>
      </c>
      <c r="R18" s="188">
        <v>1</v>
      </c>
      <c r="S18" s="188">
        <v>2</v>
      </c>
      <c r="T18" s="189">
        <v>1</v>
      </c>
      <c r="U18" s="190">
        <v>2</v>
      </c>
      <c r="V18" s="188">
        <v>2</v>
      </c>
      <c r="W18" s="188">
        <v>1</v>
      </c>
      <c r="X18" s="188">
        <v>1</v>
      </c>
      <c r="Y18" s="191">
        <v>2</v>
      </c>
      <c r="Z18" s="187">
        <v>2</v>
      </c>
      <c r="AA18" s="188">
        <v>1</v>
      </c>
      <c r="AB18" s="188">
        <v>2</v>
      </c>
      <c r="AC18" s="188">
        <v>2</v>
      </c>
      <c r="AD18" s="189">
        <v>3</v>
      </c>
      <c r="AE18" s="26">
        <f t="shared" si="10"/>
        <v>7</v>
      </c>
      <c r="AF18" s="174">
        <f t="shared" si="0"/>
        <v>7</v>
      </c>
      <c r="AG18" s="175">
        <f t="shared" si="1"/>
        <v>2</v>
      </c>
      <c r="AH18" s="176">
        <f t="shared" si="11"/>
        <v>6</v>
      </c>
      <c r="AI18" s="175">
        <f t="shared" si="2"/>
        <v>6</v>
      </c>
      <c r="AJ18" s="175">
        <f t="shared" si="3"/>
        <v>2</v>
      </c>
      <c r="AK18" s="175">
        <f t="shared" si="4"/>
        <v>1</v>
      </c>
      <c r="AL18" s="176">
        <f t="shared" si="12"/>
        <v>6</v>
      </c>
      <c r="AM18" s="175">
        <f t="shared" si="5"/>
        <v>6</v>
      </c>
      <c r="AN18" s="58">
        <f t="shared" si="6"/>
        <v>1</v>
      </c>
      <c r="AO18" s="175">
        <f t="shared" si="7"/>
        <v>2</v>
      </c>
      <c r="AP18" s="176">
        <f t="shared" si="13"/>
        <v>7</v>
      </c>
      <c r="AQ18" s="175">
        <f t="shared" si="8"/>
        <v>7</v>
      </c>
      <c r="AR18" s="176">
        <f t="shared" si="14"/>
        <v>11</v>
      </c>
      <c r="AS18" s="177">
        <f t="shared" si="9"/>
        <v>11</v>
      </c>
      <c r="AT18" s="12"/>
    </row>
    <row r="19" spans="1:71" s="13" customFormat="1" ht="18" customHeight="1" thickBot="1" x14ac:dyDescent="0.5">
      <c r="A19" s="73" t="s">
        <v>81</v>
      </c>
      <c r="B19" s="192" t="str">
        <f>input1!B19</f>
        <v>61</v>
      </c>
      <c r="C19" s="193" t="str">
        <f>input1!C19</f>
        <v>00778</v>
      </c>
      <c r="D19" s="194" t="str">
        <f>input1!D19</f>
        <v>นางสาว หนึ่งฤทัย จึงเจริญ</v>
      </c>
      <c r="E19" s="195">
        <f>input1!E19</f>
        <v>2</v>
      </c>
      <c r="F19" s="196">
        <v>3</v>
      </c>
      <c r="G19" s="197">
        <v>1</v>
      </c>
      <c r="H19" s="197">
        <v>2</v>
      </c>
      <c r="I19" s="197">
        <v>2</v>
      </c>
      <c r="J19" s="198">
        <v>1</v>
      </c>
      <c r="K19" s="199">
        <v>1</v>
      </c>
      <c r="L19" s="197">
        <v>2</v>
      </c>
      <c r="M19" s="197">
        <v>2</v>
      </c>
      <c r="N19" s="197">
        <v>2</v>
      </c>
      <c r="O19" s="200">
        <v>1</v>
      </c>
      <c r="P19" s="201">
        <v>3</v>
      </c>
      <c r="Q19" s="197">
        <v>1</v>
      </c>
      <c r="R19" s="197">
        <v>1</v>
      </c>
      <c r="S19" s="197">
        <v>2</v>
      </c>
      <c r="T19" s="198">
        <v>1</v>
      </c>
      <c r="U19" s="199">
        <v>2</v>
      </c>
      <c r="V19" s="197">
        <v>2</v>
      </c>
      <c r="W19" s="197">
        <v>1</v>
      </c>
      <c r="X19" s="197">
        <v>1</v>
      </c>
      <c r="Y19" s="200">
        <v>3</v>
      </c>
      <c r="Z19" s="201">
        <v>2</v>
      </c>
      <c r="AA19" s="197">
        <v>1</v>
      </c>
      <c r="AB19" s="197">
        <v>2</v>
      </c>
      <c r="AC19" s="197">
        <v>1</v>
      </c>
      <c r="AD19" s="198">
        <v>3</v>
      </c>
      <c r="AE19" s="178">
        <f t="shared" si="10"/>
        <v>8</v>
      </c>
      <c r="AF19" s="179">
        <f t="shared" si="0"/>
        <v>8</v>
      </c>
      <c r="AG19" s="180">
        <f t="shared" si="1"/>
        <v>2</v>
      </c>
      <c r="AH19" s="180">
        <f t="shared" si="11"/>
        <v>6</v>
      </c>
      <c r="AI19" s="180">
        <f t="shared" si="2"/>
        <v>6</v>
      </c>
      <c r="AJ19" s="180">
        <f t="shared" si="3"/>
        <v>2</v>
      </c>
      <c r="AK19" s="180">
        <f t="shared" si="4"/>
        <v>1</v>
      </c>
      <c r="AL19" s="180">
        <f t="shared" si="12"/>
        <v>6</v>
      </c>
      <c r="AM19" s="180">
        <f t="shared" si="5"/>
        <v>6</v>
      </c>
      <c r="AN19" s="58">
        <f t="shared" si="6"/>
        <v>1</v>
      </c>
      <c r="AO19" s="180">
        <f t="shared" si="7"/>
        <v>2</v>
      </c>
      <c r="AP19" s="180">
        <f t="shared" si="13"/>
        <v>7</v>
      </c>
      <c r="AQ19" s="180">
        <f t="shared" si="8"/>
        <v>7</v>
      </c>
      <c r="AR19" s="180">
        <f t="shared" si="14"/>
        <v>12</v>
      </c>
      <c r="AS19" s="181">
        <f t="shared" si="9"/>
        <v>12</v>
      </c>
      <c r="AT19" s="12"/>
    </row>
    <row r="20" spans="1:71" s="13" customFormat="1" ht="18" customHeight="1" thickBot="1" x14ac:dyDescent="0.5">
      <c r="A20" s="159" t="s">
        <v>29</v>
      </c>
      <c r="B20" s="71" t="str">
        <f>input1!B20</f>
        <v>61</v>
      </c>
      <c r="C20" s="86" t="str">
        <f>input1!C20</f>
        <v>00706</v>
      </c>
      <c r="D20" s="87" t="str">
        <f>input1!D20</f>
        <v>นางสาว อรอนงค์ เกษสาคร</v>
      </c>
      <c r="E20" s="88">
        <f>input1!E20</f>
        <v>2</v>
      </c>
      <c r="F20" s="196">
        <v>3</v>
      </c>
      <c r="G20" s="197">
        <v>1</v>
      </c>
      <c r="H20" s="197">
        <v>1</v>
      </c>
      <c r="I20" s="197">
        <v>3</v>
      </c>
      <c r="J20" s="198">
        <v>1</v>
      </c>
      <c r="K20" s="199">
        <v>1</v>
      </c>
      <c r="L20" s="197">
        <v>2</v>
      </c>
      <c r="M20" s="197">
        <v>1</v>
      </c>
      <c r="N20" s="197">
        <v>3</v>
      </c>
      <c r="O20" s="200">
        <v>1</v>
      </c>
      <c r="P20" s="201">
        <v>3</v>
      </c>
      <c r="Q20" s="197">
        <v>1</v>
      </c>
      <c r="R20" s="197">
        <v>1</v>
      </c>
      <c r="S20" s="197">
        <v>3</v>
      </c>
      <c r="T20" s="198">
        <v>1</v>
      </c>
      <c r="U20" s="199">
        <v>1</v>
      </c>
      <c r="V20" s="197">
        <v>2</v>
      </c>
      <c r="W20" s="197">
        <v>1</v>
      </c>
      <c r="X20" s="197">
        <v>1</v>
      </c>
      <c r="Y20" s="200">
        <v>3</v>
      </c>
      <c r="Z20" s="201">
        <v>2</v>
      </c>
      <c r="AA20" s="197">
        <v>1</v>
      </c>
      <c r="AB20" s="197">
        <v>2</v>
      </c>
      <c r="AC20" s="197">
        <v>1</v>
      </c>
      <c r="AD20" s="198">
        <v>3</v>
      </c>
      <c r="AE20" s="26">
        <f t="shared" si="10"/>
        <v>5</v>
      </c>
      <c r="AF20" s="57">
        <f t="shared" si="0"/>
        <v>5</v>
      </c>
      <c r="AG20" s="58">
        <f t="shared" si="1"/>
        <v>2</v>
      </c>
      <c r="AH20" s="55">
        <f t="shared" si="11"/>
        <v>6</v>
      </c>
      <c r="AI20" s="58">
        <f t="shared" si="2"/>
        <v>6</v>
      </c>
      <c r="AJ20" s="58">
        <f t="shared" si="3"/>
        <v>2</v>
      </c>
      <c r="AK20" s="58">
        <f t="shared" si="4"/>
        <v>1</v>
      </c>
      <c r="AL20" s="55">
        <f t="shared" si="12"/>
        <v>6</v>
      </c>
      <c r="AM20" s="58">
        <f t="shared" si="5"/>
        <v>6</v>
      </c>
      <c r="AN20" s="58">
        <f t="shared" si="6"/>
        <v>1</v>
      </c>
      <c r="AO20" s="58">
        <f t="shared" si="7"/>
        <v>1</v>
      </c>
      <c r="AP20" s="55">
        <f t="shared" si="13"/>
        <v>6</v>
      </c>
      <c r="AQ20" s="58">
        <f t="shared" si="8"/>
        <v>6</v>
      </c>
      <c r="AR20" s="55">
        <f t="shared" si="14"/>
        <v>14</v>
      </c>
      <c r="AS20" s="59">
        <f t="shared" si="9"/>
        <v>14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73" t="s">
        <v>30</v>
      </c>
      <c r="B21" s="71" t="str">
        <f>input1!B21</f>
        <v>61</v>
      </c>
      <c r="C21" s="86" t="str">
        <f>input1!C21</f>
        <v>00669</v>
      </c>
      <c r="D21" s="87" t="str">
        <f>input1!D21</f>
        <v>นางสาว อริสษา อินโท</v>
      </c>
      <c r="E21" s="88">
        <f>input1!E21</f>
        <v>2</v>
      </c>
      <c r="F21" s="196">
        <v>3</v>
      </c>
      <c r="G21" s="197">
        <v>1</v>
      </c>
      <c r="H21" s="197">
        <v>1</v>
      </c>
      <c r="I21" s="197">
        <v>3</v>
      </c>
      <c r="J21" s="198">
        <v>1</v>
      </c>
      <c r="K21" s="199">
        <v>1</v>
      </c>
      <c r="L21" s="197">
        <v>2</v>
      </c>
      <c r="M21" s="197">
        <v>2</v>
      </c>
      <c r="N21" s="197">
        <v>3</v>
      </c>
      <c r="O21" s="200">
        <v>1</v>
      </c>
      <c r="P21" s="201">
        <v>3</v>
      </c>
      <c r="Q21" s="197">
        <v>1</v>
      </c>
      <c r="R21" s="197">
        <v>1</v>
      </c>
      <c r="S21" s="197">
        <v>3</v>
      </c>
      <c r="T21" s="198">
        <v>1</v>
      </c>
      <c r="U21" s="199">
        <v>2</v>
      </c>
      <c r="V21" s="197">
        <v>2</v>
      </c>
      <c r="W21" s="197">
        <v>1</v>
      </c>
      <c r="X21" s="197">
        <v>1</v>
      </c>
      <c r="Y21" s="200">
        <v>3</v>
      </c>
      <c r="Z21" s="201">
        <v>2</v>
      </c>
      <c r="AA21" s="197">
        <v>1</v>
      </c>
      <c r="AB21" s="197">
        <v>2</v>
      </c>
      <c r="AC21" s="197">
        <v>2</v>
      </c>
      <c r="AD21" s="198">
        <v>3</v>
      </c>
      <c r="AE21" s="26">
        <f t="shared" si="10"/>
        <v>8</v>
      </c>
      <c r="AF21" s="57">
        <f t="shared" si="0"/>
        <v>8</v>
      </c>
      <c r="AG21" s="58">
        <f t="shared" si="1"/>
        <v>2</v>
      </c>
      <c r="AH21" s="55">
        <f t="shared" si="11"/>
        <v>6</v>
      </c>
      <c r="AI21" s="58">
        <f t="shared" si="2"/>
        <v>6</v>
      </c>
      <c r="AJ21" s="58">
        <f t="shared" si="3"/>
        <v>2</v>
      </c>
      <c r="AK21" s="58">
        <f t="shared" si="4"/>
        <v>1</v>
      </c>
      <c r="AL21" s="55">
        <f t="shared" si="12"/>
        <v>6</v>
      </c>
      <c r="AM21" s="58">
        <f t="shared" si="5"/>
        <v>6</v>
      </c>
      <c r="AN21" s="58">
        <f t="shared" si="6"/>
        <v>1</v>
      </c>
      <c r="AO21" s="58">
        <f t="shared" si="7"/>
        <v>1</v>
      </c>
      <c r="AP21" s="55">
        <f t="shared" si="13"/>
        <v>6</v>
      </c>
      <c r="AQ21" s="58">
        <f t="shared" si="8"/>
        <v>6</v>
      </c>
      <c r="AR21" s="55">
        <f t="shared" si="14"/>
        <v>14</v>
      </c>
      <c r="AS21" s="59">
        <f t="shared" si="9"/>
        <v>14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ht="21" thickBot="1" x14ac:dyDescent="0.45"/>
    <row r="23" spans="1:71" ht="27" thickBot="1" x14ac:dyDescent="0.6">
      <c r="D23" s="83" t="s">
        <v>55</v>
      </c>
      <c r="E23" s="84"/>
      <c r="F23" s="84"/>
      <c r="G23" s="84"/>
      <c r="H23" s="84"/>
      <c r="I23" s="84"/>
      <c r="J23" s="85"/>
    </row>
  </sheetData>
  <sheetProtection algorithmName="SHA-512" hashValue="ISLa1ga3O9IYGT/J81B6Lr1kWnTob0zKcu43Wwa8ALiX2f10lYl6jQZJgaT1T0jhlYiWXBF4sHCtMfZImUO2yw==" saltValue="QOUahaYl89OQU34E00tDNg==" spinCount="100000" sheet="1" objects="1" scenarios="1"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45" right="0.2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view="pageBreakPreview" zoomScaleNormal="100" zoomScaleSheetLayoutView="100" workbookViewId="0">
      <selection activeCell="AF21" sqref="AF21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8.85546875" style="2" bestFit="1" customWidth="1"/>
    <col min="4" max="4" width="27.7109375" style="2" customWidth="1"/>
    <col min="5" max="5" width="9.140625" style="2"/>
    <col min="6" max="30" width="3.140625" style="2" customWidth="1"/>
    <col min="31" max="31" width="2.85546875" style="2" hidden="1" customWidth="1"/>
    <col min="32" max="32" width="3.7109375" style="2" customWidth="1"/>
    <col min="33" max="33" width="2" style="2" hidden="1" customWidth="1"/>
    <col min="34" max="34" width="3.7109375" style="2" hidden="1" customWidth="1"/>
    <col min="35" max="35" width="3.140625" style="2" customWidth="1"/>
    <col min="36" max="36" width="2.5703125" style="2" hidden="1" customWidth="1"/>
    <col min="37" max="37" width="0.140625" style="2" hidden="1" customWidth="1"/>
    <col min="38" max="38" width="5.5703125" style="2" hidden="1" customWidth="1"/>
    <col min="39" max="39" width="3.7109375" style="2" customWidth="1"/>
    <col min="40" max="41" width="0.140625" style="2" hidden="1" customWidth="1"/>
    <col min="42" max="42" width="3.7109375" style="2" hidden="1" customWidth="1"/>
    <col min="43" max="43" width="3.7109375" style="2" customWidth="1"/>
    <col min="44" max="44" width="4.14062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11" t="s">
        <v>26</v>
      </c>
      <c r="B1" s="212"/>
      <c r="C1" s="212"/>
      <c r="D1" s="212"/>
      <c r="E1" s="213"/>
      <c r="F1" s="211" t="s">
        <v>34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3"/>
      <c r="AE1" s="24"/>
      <c r="AF1" s="217" t="s">
        <v>17</v>
      </c>
      <c r="AG1" s="74"/>
      <c r="AH1" s="75"/>
      <c r="AI1" s="220" t="s">
        <v>27</v>
      </c>
      <c r="AJ1" s="76"/>
      <c r="AK1" s="74"/>
      <c r="AL1" s="74"/>
      <c r="AM1" s="223" t="s">
        <v>18</v>
      </c>
      <c r="AN1" s="74"/>
      <c r="AO1" s="74"/>
      <c r="AP1" s="75"/>
      <c r="AQ1" s="220" t="s">
        <v>19</v>
      </c>
      <c r="AR1" s="76"/>
      <c r="AS1" s="214" t="s">
        <v>28</v>
      </c>
    </row>
    <row r="2" spans="1:46" ht="21.75" thickBot="1" x14ac:dyDescent="0.5">
      <c r="A2" s="211" t="str">
        <f>input1!A2</f>
        <v>ชั้นมัธยมศึกษาปีที่ 6/1</v>
      </c>
      <c r="B2" s="212"/>
      <c r="C2" s="212"/>
      <c r="D2" s="212"/>
      <c r="E2" s="213"/>
      <c r="F2" s="211" t="s">
        <v>25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3"/>
      <c r="AE2" s="25"/>
      <c r="AF2" s="218"/>
      <c r="AG2" s="77"/>
      <c r="AH2" s="78"/>
      <c r="AI2" s="221"/>
      <c r="AJ2" s="79"/>
      <c r="AK2" s="77"/>
      <c r="AL2" s="77"/>
      <c r="AM2" s="224"/>
      <c r="AN2" s="77"/>
      <c r="AO2" s="77"/>
      <c r="AP2" s="78"/>
      <c r="AQ2" s="221"/>
      <c r="AR2" s="79"/>
      <c r="AS2" s="215"/>
    </row>
    <row r="3" spans="1:46" ht="21.75" thickBot="1" x14ac:dyDescent="0.5">
      <c r="A3" s="68" t="s">
        <v>21</v>
      </c>
      <c r="B3" s="69" t="s">
        <v>20</v>
      </c>
      <c r="C3" s="70" t="s">
        <v>82</v>
      </c>
      <c r="D3" s="69" t="s">
        <v>23</v>
      </c>
      <c r="E3" s="70" t="s">
        <v>24</v>
      </c>
      <c r="F3" s="63">
        <v>1</v>
      </c>
      <c r="G3" s="64">
        <v>2</v>
      </c>
      <c r="H3" s="64">
        <v>3</v>
      </c>
      <c r="I3" s="64">
        <v>4</v>
      </c>
      <c r="J3" s="65">
        <v>5</v>
      </c>
      <c r="K3" s="66">
        <v>6</v>
      </c>
      <c r="L3" s="64">
        <v>7</v>
      </c>
      <c r="M3" s="64">
        <v>8</v>
      </c>
      <c r="N3" s="64">
        <v>9</v>
      </c>
      <c r="O3" s="67">
        <v>10</v>
      </c>
      <c r="P3" s="63">
        <v>11</v>
      </c>
      <c r="Q3" s="64">
        <v>12</v>
      </c>
      <c r="R3" s="64">
        <v>13</v>
      </c>
      <c r="S3" s="64">
        <v>14</v>
      </c>
      <c r="T3" s="65">
        <v>15</v>
      </c>
      <c r="U3" s="66">
        <v>16</v>
      </c>
      <c r="V3" s="64">
        <v>17</v>
      </c>
      <c r="W3" s="64">
        <v>18</v>
      </c>
      <c r="X3" s="64">
        <v>19</v>
      </c>
      <c r="Y3" s="67">
        <v>20</v>
      </c>
      <c r="Z3" s="63">
        <v>21</v>
      </c>
      <c r="AA3" s="64">
        <v>22</v>
      </c>
      <c r="AB3" s="64">
        <v>23</v>
      </c>
      <c r="AC3" s="64">
        <v>24</v>
      </c>
      <c r="AD3" s="65">
        <v>25</v>
      </c>
      <c r="AE3" s="25"/>
      <c r="AF3" s="219"/>
      <c r="AG3" s="80"/>
      <c r="AH3" s="81"/>
      <c r="AI3" s="222"/>
      <c r="AJ3" s="82"/>
      <c r="AK3" s="80"/>
      <c r="AL3" s="80"/>
      <c r="AM3" s="225"/>
      <c r="AN3" s="80"/>
      <c r="AO3" s="80"/>
      <c r="AP3" s="81"/>
      <c r="AQ3" s="222"/>
      <c r="AR3" s="82"/>
      <c r="AS3" s="216"/>
    </row>
    <row r="4" spans="1:46" s="13" customFormat="1" ht="18" customHeight="1" x14ac:dyDescent="0.45">
      <c r="A4" s="159" t="s">
        <v>66</v>
      </c>
      <c r="B4" s="71" t="str">
        <f>input1!B4</f>
        <v>61</v>
      </c>
      <c r="C4" s="86" t="str">
        <f>input1!C4</f>
        <v>00677</v>
      </c>
      <c r="D4" s="87" t="str">
        <f>input1!D4</f>
        <v>นาย บริพัฒน์ จันทศร</v>
      </c>
      <c r="E4" s="88">
        <f>input1!E4</f>
        <v>1</v>
      </c>
      <c r="F4" s="7">
        <v>3</v>
      </c>
      <c r="G4" s="8">
        <v>1</v>
      </c>
      <c r="H4" s="8">
        <v>1</v>
      </c>
      <c r="I4" s="8">
        <v>3</v>
      </c>
      <c r="J4" s="9">
        <v>1</v>
      </c>
      <c r="K4" s="10">
        <v>1</v>
      </c>
      <c r="L4" s="8">
        <v>2</v>
      </c>
      <c r="M4" s="8">
        <v>1</v>
      </c>
      <c r="N4" s="8">
        <v>2</v>
      </c>
      <c r="O4" s="11">
        <v>1</v>
      </c>
      <c r="P4" s="7">
        <v>3</v>
      </c>
      <c r="Q4" s="8">
        <v>1</v>
      </c>
      <c r="R4" s="8">
        <v>1</v>
      </c>
      <c r="S4" s="8">
        <v>2</v>
      </c>
      <c r="T4" s="9">
        <v>1</v>
      </c>
      <c r="U4" s="10">
        <v>2</v>
      </c>
      <c r="V4" s="8">
        <v>1</v>
      </c>
      <c r="W4" s="8">
        <v>1</v>
      </c>
      <c r="X4" s="8">
        <v>1</v>
      </c>
      <c r="Y4" s="11">
        <v>2</v>
      </c>
      <c r="Z4" s="7">
        <v>2</v>
      </c>
      <c r="AA4" s="8">
        <v>1</v>
      </c>
      <c r="AB4" s="8">
        <v>1</v>
      </c>
      <c r="AC4" s="8">
        <v>1</v>
      </c>
      <c r="AD4" s="9">
        <v>3</v>
      </c>
      <c r="AE4" s="26">
        <f>H4+M4+R4+U4+AC4</f>
        <v>6</v>
      </c>
      <c r="AF4" s="54">
        <f t="shared" ref="AF4:AF21" si="0">IF(AE4=0,"0",AE4)</f>
        <v>6</v>
      </c>
      <c r="AG4" s="55">
        <f t="shared" ref="AG4:AG21" si="1">IF(L4=3,1,IF(L4=2,2,IF(L4=1,3)))</f>
        <v>2</v>
      </c>
      <c r="AH4" s="55">
        <f>J4+AG4+Q4+W4+AA4</f>
        <v>6</v>
      </c>
      <c r="AI4" s="55">
        <f t="shared" ref="AI4:AI21" si="2">IF(AH4=0,"0",AH4)</f>
        <v>6</v>
      </c>
      <c r="AJ4" s="55">
        <f t="shared" ref="AJ4:AJ21" si="3">IF(Z4=3,1,IF(Z4=2,2,IF(Z4=1,3)))</f>
        <v>2</v>
      </c>
      <c r="AK4" s="55">
        <f t="shared" ref="AK4:AK21" si="4">IF(AD4=3,1,IF(AD4=2,2,IF(AD4=1,3)))</f>
        <v>1</v>
      </c>
      <c r="AL4" s="55">
        <f>G4+O4+T4+AJ4+AK4</f>
        <v>6</v>
      </c>
      <c r="AM4" s="55">
        <f t="shared" ref="AM4:AM21" si="5">IF(AL4=0,"0",AL4)</f>
        <v>6</v>
      </c>
      <c r="AN4" s="55">
        <f t="shared" ref="AN4:AN21" si="6">IF(P4=3,1,IF(P4=2,2,IF(P4=1,3)))</f>
        <v>1</v>
      </c>
      <c r="AO4" s="55">
        <f t="shared" ref="AO4:AO21" si="7">IF(S4=3,1,IF(S4=2,2,IF(S4=1,3)))</f>
        <v>2</v>
      </c>
      <c r="AP4" s="55">
        <f>K4+AN4+AO4+X4+AB4</f>
        <v>6</v>
      </c>
      <c r="AQ4" s="55">
        <f t="shared" ref="AQ4:AQ21" si="8">IF(AP4=0,"0",AP4)</f>
        <v>6</v>
      </c>
      <c r="AR4" s="55">
        <f>F4+I4+N4+V4+Y4</f>
        <v>11</v>
      </c>
      <c r="AS4" s="56">
        <f t="shared" ref="AS4:AS21" si="9">IF(AR4=0,"0",AR4)</f>
        <v>11</v>
      </c>
      <c r="AT4" s="12"/>
    </row>
    <row r="5" spans="1:46" s="13" customFormat="1" ht="18" customHeight="1" x14ac:dyDescent="0.45">
      <c r="A5" s="73" t="s">
        <v>67</v>
      </c>
      <c r="B5" s="71" t="str">
        <f>input1!B5</f>
        <v>61</v>
      </c>
      <c r="C5" s="86" t="str">
        <f>input1!C5</f>
        <v>00638</v>
      </c>
      <c r="D5" s="87" t="str">
        <f>input1!D5</f>
        <v>นาย บุญญฤทธิ์  บุญยืด</v>
      </c>
      <c r="E5" s="88">
        <f>input1!E5</f>
        <v>1</v>
      </c>
      <c r="F5" s="7">
        <v>1</v>
      </c>
      <c r="G5" s="8">
        <v>2</v>
      </c>
      <c r="H5" s="8">
        <v>1</v>
      </c>
      <c r="I5" s="8">
        <v>2</v>
      </c>
      <c r="J5" s="9">
        <v>1</v>
      </c>
      <c r="K5" s="10">
        <v>1</v>
      </c>
      <c r="L5" s="8">
        <v>2</v>
      </c>
      <c r="M5" s="8">
        <v>2</v>
      </c>
      <c r="N5" s="8">
        <v>1</v>
      </c>
      <c r="O5" s="11">
        <v>2</v>
      </c>
      <c r="P5" s="7">
        <v>1</v>
      </c>
      <c r="Q5" s="8">
        <v>1</v>
      </c>
      <c r="R5" s="8">
        <v>2</v>
      </c>
      <c r="S5" s="8">
        <v>2</v>
      </c>
      <c r="T5" s="9">
        <v>2</v>
      </c>
      <c r="U5" s="10">
        <v>2</v>
      </c>
      <c r="V5" s="8">
        <v>2</v>
      </c>
      <c r="W5" s="8">
        <v>1</v>
      </c>
      <c r="X5" s="8">
        <v>1</v>
      </c>
      <c r="Y5" s="11">
        <v>2</v>
      </c>
      <c r="Z5" s="7">
        <v>1</v>
      </c>
      <c r="AA5" s="8">
        <v>2</v>
      </c>
      <c r="AB5" s="8">
        <v>1</v>
      </c>
      <c r="AC5" s="8">
        <v>2</v>
      </c>
      <c r="AD5" s="9">
        <v>1</v>
      </c>
      <c r="AE5" s="26">
        <f t="shared" ref="AE5:AE21" si="10">H5+M5+R5+U5+AC5</f>
        <v>9</v>
      </c>
      <c r="AF5" s="57">
        <f t="shared" si="0"/>
        <v>9</v>
      </c>
      <c r="AG5" s="58">
        <f t="shared" si="1"/>
        <v>2</v>
      </c>
      <c r="AH5" s="55">
        <f t="shared" ref="AH5:AH21" si="11">J5+AG5+Q5+W5+AA5</f>
        <v>7</v>
      </c>
      <c r="AI5" s="58">
        <f t="shared" si="2"/>
        <v>7</v>
      </c>
      <c r="AJ5" s="58">
        <f t="shared" si="3"/>
        <v>3</v>
      </c>
      <c r="AK5" s="58">
        <f t="shared" si="4"/>
        <v>3</v>
      </c>
      <c r="AL5" s="55">
        <f t="shared" ref="AL5:AL21" si="12">G5+O5+T5+AJ5+AK5</f>
        <v>12</v>
      </c>
      <c r="AM5" s="58">
        <f t="shared" si="5"/>
        <v>12</v>
      </c>
      <c r="AN5" s="58">
        <f t="shared" si="6"/>
        <v>3</v>
      </c>
      <c r="AO5" s="58">
        <f t="shared" si="7"/>
        <v>2</v>
      </c>
      <c r="AP5" s="55">
        <f t="shared" ref="AP5:AP21" si="13">K5+AN5+AO5+X5+AB5</f>
        <v>8</v>
      </c>
      <c r="AQ5" s="58">
        <f t="shared" si="8"/>
        <v>8</v>
      </c>
      <c r="AR5" s="55">
        <f t="shared" ref="AR5:AR21" si="14">F5+I5+N5+V5+Y5</f>
        <v>8</v>
      </c>
      <c r="AS5" s="59">
        <f t="shared" si="9"/>
        <v>8</v>
      </c>
      <c r="AT5" s="12"/>
    </row>
    <row r="6" spans="1:46" s="13" customFormat="1" ht="18" customHeight="1" x14ac:dyDescent="0.45">
      <c r="A6" s="159" t="s">
        <v>68</v>
      </c>
      <c r="B6" s="71" t="str">
        <f>input1!B6</f>
        <v>61</v>
      </c>
      <c r="C6" s="86" t="str">
        <f>input1!C6</f>
        <v>00725</v>
      </c>
      <c r="D6" s="87" t="str">
        <f>input1!D6</f>
        <v>นาย ยงยุทธ์ เอี่ยมวิลัย</v>
      </c>
      <c r="E6" s="88">
        <f>input1!E6</f>
        <v>1</v>
      </c>
      <c r="F6" s="14">
        <v>2</v>
      </c>
      <c r="G6" s="15">
        <v>1</v>
      </c>
      <c r="H6" s="15">
        <v>1</v>
      </c>
      <c r="I6" s="15">
        <v>2</v>
      </c>
      <c r="J6" s="16">
        <v>3</v>
      </c>
      <c r="K6" s="17">
        <v>1</v>
      </c>
      <c r="L6" s="15">
        <v>2</v>
      </c>
      <c r="M6" s="15">
        <v>1</v>
      </c>
      <c r="N6" s="15">
        <v>2</v>
      </c>
      <c r="O6" s="18">
        <v>1</v>
      </c>
      <c r="P6" s="14">
        <v>3</v>
      </c>
      <c r="Q6" s="15">
        <v>1</v>
      </c>
      <c r="R6" s="15">
        <v>1</v>
      </c>
      <c r="S6" s="15">
        <v>2</v>
      </c>
      <c r="T6" s="16">
        <v>1</v>
      </c>
      <c r="U6" s="17">
        <v>2</v>
      </c>
      <c r="V6" s="15">
        <v>2</v>
      </c>
      <c r="W6" s="15">
        <v>1</v>
      </c>
      <c r="X6" s="15">
        <v>1</v>
      </c>
      <c r="Y6" s="18">
        <v>2</v>
      </c>
      <c r="Z6" s="14">
        <v>2</v>
      </c>
      <c r="AA6" s="15">
        <v>1</v>
      </c>
      <c r="AB6" s="15">
        <v>1</v>
      </c>
      <c r="AC6" s="15">
        <v>1</v>
      </c>
      <c r="AD6" s="16">
        <v>3</v>
      </c>
      <c r="AE6" s="26">
        <f t="shared" si="10"/>
        <v>6</v>
      </c>
      <c r="AF6" s="57">
        <f t="shared" si="0"/>
        <v>6</v>
      </c>
      <c r="AG6" s="58">
        <f t="shared" si="1"/>
        <v>2</v>
      </c>
      <c r="AH6" s="55">
        <f t="shared" si="11"/>
        <v>8</v>
      </c>
      <c r="AI6" s="58">
        <f t="shared" si="2"/>
        <v>8</v>
      </c>
      <c r="AJ6" s="58">
        <f t="shared" si="3"/>
        <v>2</v>
      </c>
      <c r="AK6" s="58">
        <f t="shared" si="4"/>
        <v>1</v>
      </c>
      <c r="AL6" s="55">
        <f t="shared" si="12"/>
        <v>6</v>
      </c>
      <c r="AM6" s="58">
        <f t="shared" si="5"/>
        <v>6</v>
      </c>
      <c r="AN6" s="58">
        <f t="shared" si="6"/>
        <v>1</v>
      </c>
      <c r="AO6" s="58">
        <f t="shared" si="7"/>
        <v>2</v>
      </c>
      <c r="AP6" s="55">
        <f t="shared" si="13"/>
        <v>6</v>
      </c>
      <c r="AQ6" s="58">
        <f t="shared" si="8"/>
        <v>6</v>
      </c>
      <c r="AR6" s="55">
        <f t="shared" si="14"/>
        <v>10</v>
      </c>
      <c r="AS6" s="59">
        <f t="shared" si="9"/>
        <v>10</v>
      </c>
      <c r="AT6" s="12"/>
    </row>
    <row r="7" spans="1:46" s="13" customFormat="1" ht="18" customHeight="1" x14ac:dyDescent="0.45">
      <c r="A7" s="73" t="s">
        <v>69</v>
      </c>
      <c r="B7" s="71" t="str">
        <f>input1!B7</f>
        <v>61</v>
      </c>
      <c r="C7" s="86" t="str">
        <f>input1!C7</f>
        <v>00964</v>
      </c>
      <c r="D7" s="87" t="str">
        <f>input1!D7</f>
        <v>นาย ยุทธการ ทุเรียนทอง</v>
      </c>
      <c r="E7" s="88">
        <f>input1!E7</f>
        <v>1</v>
      </c>
      <c r="F7" s="14">
        <v>3</v>
      </c>
      <c r="G7" s="15">
        <v>1</v>
      </c>
      <c r="H7" s="15">
        <v>2</v>
      </c>
      <c r="I7" s="15">
        <v>3</v>
      </c>
      <c r="J7" s="16">
        <v>1</v>
      </c>
      <c r="K7" s="17">
        <v>1</v>
      </c>
      <c r="L7" s="15">
        <v>2</v>
      </c>
      <c r="M7" s="15">
        <v>3</v>
      </c>
      <c r="N7" s="15">
        <v>3</v>
      </c>
      <c r="O7" s="18">
        <v>1</v>
      </c>
      <c r="P7" s="14">
        <v>3</v>
      </c>
      <c r="Q7" s="15">
        <v>1</v>
      </c>
      <c r="R7" s="15">
        <v>1</v>
      </c>
      <c r="S7" s="15">
        <v>2</v>
      </c>
      <c r="T7" s="16">
        <v>1</v>
      </c>
      <c r="U7" s="17">
        <v>1</v>
      </c>
      <c r="V7" s="15">
        <v>3</v>
      </c>
      <c r="W7" s="15">
        <v>1</v>
      </c>
      <c r="X7" s="15">
        <v>1</v>
      </c>
      <c r="Y7" s="18">
        <v>3</v>
      </c>
      <c r="Z7" s="14">
        <v>1</v>
      </c>
      <c r="AA7" s="15">
        <v>1</v>
      </c>
      <c r="AB7" s="15">
        <v>2</v>
      </c>
      <c r="AC7" s="15">
        <v>3</v>
      </c>
      <c r="AD7" s="16">
        <v>2</v>
      </c>
      <c r="AE7" s="26">
        <f t="shared" si="10"/>
        <v>10</v>
      </c>
      <c r="AF7" s="57">
        <f t="shared" si="0"/>
        <v>10</v>
      </c>
      <c r="AG7" s="58">
        <f t="shared" si="1"/>
        <v>2</v>
      </c>
      <c r="AH7" s="55">
        <f t="shared" si="11"/>
        <v>6</v>
      </c>
      <c r="AI7" s="58">
        <f t="shared" si="2"/>
        <v>6</v>
      </c>
      <c r="AJ7" s="58">
        <f t="shared" si="3"/>
        <v>3</v>
      </c>
      <c r="AK7" s="58">
        <f t="shared" si="4"/>
        <v>2</v>
      </c>
      <c r="AL7" s="55">
        <f t="shared" si="12"/>
        <v>8</v>
      </c>
      <c r="AM7" s="58">
        <f t="shared" si="5"/>
        <v>8</v>
      </c>
      <c r="AN7" s="58">
        <f t="shared" si="6"/>
        <v>1</v>
      </c>
      <c r="AO7" s="58">
        <f t="shared" si="7"/>
        <v>2</v>
      </c>
      <c r="AP7" s="55">
        <f t="shared" si="13"/>
        <v>7</v>
      </c>
      <c r="AQ7" s="58">
        <f t="shared" si="8"/>
        <v>7</v>
      </c>
      <c r="AR7" s="55">
        <f t="shared" si="14"/>
        <v>15</v>
      </c>
      <c r="AS7" s="59">
        <f t="shared" si="9"/>
        <v>15</v>
      </c>
      <c r="AT7" s="12"/>
    </row>
    <row r="8" spans="1:46" s="13" customFormat="1" ht="18" customHeight="1" thickBot="1" x14ac:dyDescent="0.5">
      <c r="A8" s="159" t="s">
        <v>70</v>
      </c>
      <c r="B8" s="183" t="str">
        <f>input1!B8</f>
        <v>61</v>
      </c>
      <c r="C8" s="184" t="str">
        <f>input1!C8</f>
        <v>00761</v>
      </c>
      <c r="D8" s="185" t="str">
        <f>input1!D8</f>
        <v>นาย วรัญญู นุดเทียน</v>
      </c>
      <c r="E8" s="186">
        <f>input1!E8</f>
        <v>1</v>
      </c>
      <c r="F8" s="187">
        <v>2</v>
      </c>
      <c r="G8" s="188">
        <v>1</v>
      </c>
      <c r="H8" s="188">
        <v>1</v>
      </c>
      <c r="I8" s="188">
        <v>3</v>
      </c>
      <c r="J8" s="189">
        <v>1</v>
      </c>
      <c r="K8" s="190">
        <v>1</v>
      </c>
      <c r="L8" s="188">
        <v>1</v>
      </c>
      <c r="M8" s="188">
        <v>1</v>
      </c>
      <c r="N8" s="188">
        <v>3</v>
      </c>
      <c r="O8" s="191">
        <v>1</v>
      </c>
      <c r="P8" s="187">
        <v>3</v>
      </c>
      <c r="Q8" s="188">
        <v>1</v>
      </c>
      <c r="R8" s="188">
        <v>1</v>
      </c>
      <c r="S8" s="188">
        <v>3</v>
      </c>
      <c r="T8" s="189">
        <v>1</v>
      </c>
      <c r="U8" s="190">
        <v>1</v>
      </c>
      <c r="V8" s="188">
        <v>3</v>
      </c>
      <c r="W8" s="188">
        <v>1</v>
      </c>
      <c r="X8" s="188">
        <v>1</v>
      </c>
      <c r="Y8" s="191">
        <v>3</v>
      </c>
      <c r="Z8" s="187">
        <v>3</v>
      </c>
      <c r="AA8" s="188">
        <v>1</v>
      </c>
      <c r="AB8" s="188">
        <v>3</v>
      </c>
      <c r="AC8" s="188">
        <v>1</v>
      </c>
      <c r="AD8" s="189">
        <v>3</v>
      </c>
      <c r="AE8" s="26">
        <f t="shared" si="10"/>
        <v>5</v>
      </c>
      <c r="AF8" s="174">
        <f t="shared" si="0"/>
        <v>5</v>
      </c>
      <c r="AG8" s="175">
        <f t="shared" si="1"/>
        <v>3</v>
      </c>
      <c r="AH8" s="176">
        <f t="shared" si="11"/>
        <v>7</v>
      </c>
      <c r="AI8" s="175">
        <f t="shared" si="2"/>
        <v>7</v>
      </c>
      <c r="AJ8" s="175">
        <f t="shared" si="3"/>
        <v>1</v>
      </c>
      <c r="AK8" s="175">
        <f t="shared" si="4"/>
        <v>1</v>
      </c>
      <c r="AL8" s="176">
        <f t="shared" si="12"/>
        <v>5</v>
      </c>
      <c r="AM8" s="175">
        <f t="shared" si="5"/>
        <v>5</v>
      </c>
      <c r="AN8" s="175">
        <f t="shared" si="6"/>
        <v>1</v>
      </c>
      <c r="AO8" s="175">
        <f t="shared" si="7"/>
        <v>1</v>
      </c>
      <c r="AP8" s="176">
        <f t="shared" si="13"/>
        <v>7</v>
      </c>
      <c r="AQ8" s="175">
        <f t="shared" si="8"/>
        <v>7</v>
      </c>
      <c r="AR8" s="176">
        <f t="shared" si="14"/>
        <v>14</v>
      </c>
      <c r="AS8" s="177">
        <f t="shared" si="9"/>
        <v>14</v>
      </c>
      <c r="AT8" s="12"/>
    </row>
    <row r="9" spans="1:46" s="13" customFormat="1" ht="18" customHeight="1" x14ac:dyDescent="0.45">
      <c r="A9" s="73" t="s">
        <v>71</v>
      </c>
      <c r="B9" s="192" t="str">
        <f>input1!B9</f>
        <v>61</v>
      </c>
      <c r="C9" s="193" t="str">
        <f>input1!C9</f>
        <v>00643</v>
      </c>
      <c r="D9" s="194" t="str">
        <f>input1!D9</f>
        <v>นาย วีรพงษ์ ทองจิตติ</v>
      </c>
      <c r="E9" s="195">
        <f>input1!E9</f>
        <v>1</v>
      </c>
      <c r="F9" s="187">
        <v>3</v>
      </c>
      <c r="G9" s="188">
        <v>2</v>
      </c>
      <c r="H9" s="188">
        <v>1</v>
      </c>
      <c r="I9" s="188">
        <v>1</v>
      </c>
      <c r="J9" s="189">
        <v>1</v>
      </c>
      <c r="K9" s="190">
        <v>3</v>
      </c>
      <c r="L9" s="188">
        <v>1</v>
      </c>
      <c r="M9" s="188">
        <v>3</v>
      </c>
      <c r="N9" s="188">
        <v>1</v>
      </c>
      <c r="O9" s="191">
        <v>1</v>
      </c>
      <c r="P9" s="187">
        <v>1</v>
      </c>
      <c r="Q9" s="188">
        <v>1</v>
      </c>
      <c r="R9" s="188">
        <v>2</v>
      </c>
      <c r="S9" s="188">
        <v>2</v>
      </c>
      <c r="T9" s="189">
        <v>1</v>
      </c>
      <c r="U9" s="190">
        <v>1</v>
      </c>
      <c r="V9" s="188">
        <v>3</v>
      </c>
      <c r="W9" s="188">
        <v>1</v>
      </c>
      <c r="X9" s="188">
        <v>3</v>
      </c>
      <c r="Y9" s="191">
        <v>3</v>
      </c>
      <c r="Z9" s="187">
        <v>3</v>
      </c>
      <c r="AA9" s="188">
        <v>1</v>
      </c>
      <c r="AB9" s="188">
        <v>2</v>
      </c>
      <c r="AC9" s="188">
        <v>2</v>
      </c>
      <c r="AD9" s="189">
        <v>3</v>
      </c>
      <c r="AE9" s="178">
        <f t="shared" si="10"/>
        <v>9</v>
      </c>
      <c r="AF9" s="179">
        <f t="shared" si="0"/>
        <v>9</v>
      </c>
      <c r="AG9" s="180">
        <f t="shared" si="1"/>
        <v>3</v>
      </c>
      <c r="AH9" s="180">
        <f t="shared" si="11"/>
        <v>7</v>
      </c>
      <c r="AI9" s="180">
        <f t="shared" si="2"/>
        <v>7</v>
      </c>
      <c r="AJ9" s="180">
        <f t="shared" si="3"/>
        <v>1</v>
      </c>
      <c r="AK9" s="180">
        <f t="shared" si="4"/>
        <v>1</v>
      </c>
      <c r="AL9" s="180">
        <f t="shared" si="12"/>
        <v>6</v>
      </c>
      <c r="AM9" s="180">
        <f t="shared" si="5"/>
        <v>6</v>
      </c>
      <c r="AN9" s="180">
        <f t="shared" si="6"/>
        <v>3</v>
      </c>
      <c r="AO9" s="180">
        <f t="shared" si="7"/>
        <v>2</v>
      </c>
      <c r="AP9" s="180">
        <f t="shared" si="13"/>
        <v>13</v>
      </c>
      <c r="AQ9" s="180">
        <f t="shared" si="8"/>
        <v>13</v>
      </c>
      <c r="AR9" s="180">
        <f t="shared" si="14"/>
        <v>11</v>
      </c>
      <c r="AS9" s="181">
        <f t="shared" si="9"/>
        <v>11</v>
      </c>
      <c r="AT9" s="12"/>
    </row>
    <row r="10" spans="1:46" s="13" customFormat="1" ht="18" customHeight="1" x14ac:dyDescent="0.45">
      <c r="A10" s="159" t="s">
        <v>72</v>
      </c>
      <c r="B10" s="71" t="str">
        <f>input1!B10</f>
        <v>61</v>
      </c>
      <c r="C10" s="86" t="str">
        <f>input1!C10</f>
        <v>00651</v>
      </c>
      <c r="D10" s="87" t="str">
        <f>input1!D10</f>
        <v>นาย อนุรักษ์ สร้อยสนธิ์</v>
      </c>
      <c r="E10" s="88">
        <f>input1!E10</f>
        <v>1</v>
      </c>
      <c r="F10" s="14">
        <v>2</v>
      </c>
      <c r="G10" s="15">
        <v>1</v>
      </c>
      <c r="H10" s="15">
        <v>1</v>
      </c>
      <c r="I10" s="15">
        <v>2</v>
      </c>
      <c r="J10" s="16">
        <v>1</v>
      </c>
      <c r="K10" s="17">
        <v>1</v>
      </c>
      <c r="L10" s="15">
        <v>2</v>
      </c>
      <c r="M10" s="15">
        <v>1</v>
      </c>
      <c r="N10" s="15">
        <v>2</v>
      </c>
      <c r="O10" s="18">
        <v>1</v>
      </c>
      <c r="P10" s="14">
        <v>2</v>
      </c>
      <c r="Q10" s="15">
        <v>1</v>
      </c>
      <c r="R10" s="15">
        <v>1</v>
      </c>
      <c r="S10" s="15">
        <v>1</v>
      </c>
      <c r="T10" s="16">
        <v>1</v>
      </c>
      <c r="U10" s="17">
        <v>1</v>
      </c>
      <c r="V10" s="15">
        <v>1</v>
      </c>
      <c r="W10" s="15">
        <v>1</v>
      </c>
      <c r="X10" s="15">
        <v>1</v>
      </c>
      <c r="Y10" s="18">
        <v>2</v>
      </c>
      <c r="Z10" s="14">
        <v>2</v>
      </c>
      <c r="AA10" s="15">
        <v>1</v>
      </c>
      <c r="AB10" s="15">
        <v>1</v>
      </c>
      <c r="AC10" s="15">
        <v>1</v>
      </c>
      <c r="AD10" s="16">
        <v>2</v>
      </c>
      <c r="AE10" s="26">
        <f t="shared" si="10"/>
        <v>5</v>
      </c>
      <c r="AF10" s="57">
        <f t="shared" si="0"/>
        <v>5</v>
      </c>
      <c r="AG10" s="58">
        <f t="shared" si="1"/>
        <v>2</v>
      </c>
      <c r="AH10" s="55">
        <f t="shared" si="11"/>
        <v>6</v>
      </c>
      <c r="AI10" s="58">
        <f t="shared" si="2"/>
        <v>6</v>
      </c>
      <c r="AJ10" s="58">
        <f t="shared" si="3"/>
        <v>2</v>
      </c>
      <c r="AK10" s="58">
        <f t="shared" si="4"/>
        <v>2</v>
      </c>
      <c r="AL10" s="55">
        <f t="shared" si="12"/>
        <v>7</v>
      </c>
      <c r="AM10" s="58">
        <f t="shared" si="5"/>
        <v>7</v>
      </c>
      <c r="AN10" s="58">
        <f t="shared" si="6"/>
        <v>2</v>
      </c>
      <c r="AO10" s="58">
        <f t="shared" si="7"/>
        <v>3</v>
      </c>
      <c r="AP10" s="55">
        <f t="shared" si="13"/>
        <v>8</v>
      </c>
      <c r="AQ10" s="58">
        <f t="shared" si="8"/>
        <v>8</v>
      </c>
      <c r="AR10" s="55">
        <f t="shared" si="14"/>
        <v>9</v>
      </c>
      <c r="AS10" s="59">
        <f t="shared" si="9"/>
        <v>9</v>
      </c>
      <c r="AT10" s="12"/>
    </row>
    <row r="11" spans="1:46" s="13" customFormat="1" ht="18" customHeight="1" x14ac:dyDescent="0.45">
      <c r="A11" s="73" t="s">
        <v>73</v>
      </c>
      <c r="B11" s="71" t="str">
        <f>input1!B11</f>
        <v>61</v>
      </c>
      <c r="C11" s="86" t="str">
        <f>input1!C11</f>
        <v>00685</v>
      </c>
      <c r="D11" s="87" t="str">
        <f>input1!D11</f>
        <v>นางสาว กุลนิภา กลิ่นเพ็ญ</v>
      </c>
      <c r="E11" s="88">
        <f>input1!E11</f>
        <v>2</v>
      </c>
      <c r="F11" s="187">
        <v>2</v>
      </c>
      <c r="G11" s="188">
        <v>3</v>
      </c>
      <c r="H11" s="188">
        <v>2</v>
      </c>
      <c r="I11" s="188">
        <v>2</v>
      </c>
      <c r="J11" s="189">
        <v>2</v>
      </c>
      <c r="K11" s="190">
        <v>2</v>
      </c>
      <c r="L11" s="188">
        <v>2</v>
      </c>
      <c r="M11" s="188">
        <v>3</v>
      </c>
      <c r="N11" s="188">
        <v>2</v>
      </c>
      <c r="O11" s="191">
        <v>1</v>
      </c>
      <c r="P11" s="187">
        <v>2</v>
      </c>
      <c r="Q11" s="188">
        <v>1</v>
      </c>
      <c r="R11" s="188">
        <v>1</v>
      </c>
      <c r="S11" s="188">
        <v>2</v>
      </c>
      <c r="T11" s="189">
        <v>1</v>
      </c>
      <c r="U11" s="190">
        <v>2</v>
      </c>
      <c r="V11" s="188">
        <v>3</v>
      </c>
      <c r="W11" s="188">
        <v>2</v>
      </c>
      <c r="X11" s="188">
        <v>1</v>
      </c>
      <c r="Y11" s="191">
        <v>2</v>
      </c>
      <c r="Z11" s="187">
        <v>1</v>
      </c>
      <c r="AA11" s="188">
        <v>1</v>
      </c>
      <c r="AB11" s="188">
        <v>1</v>
      </c>
      <c r="AC11" s="188">
        <v>1</v>
      </c>
      <c r="AD11" s="189">
        <v>2</v>
      </c>
      <c r="AE11" s="26">
        <f t="shared" si="10"/>
        <v>9</v>
      </c>
      <c r="AF11" s="57">
        <f t="shared" si="0"/>
        <v>9</v>
      </c>
      <c r="AG11" s="58">
        <f t="shared" si="1"/>
        <v>2</v>
      </c>
      <c r="AH11" s="55">
        <f t="shared" si="11"/>
        <v>8</v>
      </c>
      <c r="AI11" s="58">
        <f t="shared" si="2"/>
        <v>8</v>
      </c>
      <c r="AJ11" s="58">
        <f t="shared" si="3"/>
        <v>3</v>
      </c>
      <c r="AK11" s="58">
        <f t="shared" si="4"/>
        <v>2</v>
      </c>
      <c r="AL11" s="55">
        <f t="shared" si="12"/>
        <v>10</v>
      </c>
      <c r="AM11" s="58">
        <f t="shared" si="5"/>
        <v>10</v>
      </c>
      <c r="AN11" s="58">
        <f t="shared" si="6"/>
        <v>2</v>
      </c>
      <c r="AO11" s="58">
        <f t="shared" si="7"/>
        <v>2</v>
      </c>
      <c r="AP11" s="55">
        <f t="shared" si="13"/>
        <v>8</v>
      </c>
      <c r="AQ11" s="58">
        <f t="shared" si="8"/>
        <v>8</v>
      </c>
      <c r="AR11" s="55">
        <f t="shared" si="14"/>
        <v>11</v>
      </c>
      <c r="AS11" s="59">
        <f t="shared" si="9"/>
        <v>11</v>
      </c>
      <c r="AT11" s="12"/>
    </row>
    <row r="12" spans="1:46" s="13" customFormat="1" ht="18" customHeight="1" x14ac:dyDescent="0.45">
      <c r="A12" s="159" t="s">
        <v>74</v>
      </c>
      <c r="B12" s="71" t="str">
        <f>input1!B12</f>
        <v>61</v>
      </c>
      <c r="C12" s="86" t="str">
        <f>input1!C12</f>
        <v>00736</v>
      </c>
      <c r="D12" s="87" t="str">
        <f>input1!D12</f>
        <v>นางสาว จันทร์รฉัตร เนตรยิ้ม</v>
      </c>
      <c r="E12" s="88">
        <f>input1!E12</f>
        <v>2</v>
      </c>
      <c r="F12" s="27">
        <v>2</v>
      </c>
      <c r="G12" s="28">
        <v>2</v>
      </c>
      <c r="H12" s="28">
        <v>2</v>
      </c>
      <c r="I12" s="28">
        <v>3</v>
      </c>
      <c r="J12" s="29">
        <v>2</v>
      </c>
      <c r="K12" s="30">
        <v>1</v>
      </c>
      <c r="L12" s="28">
        <v>3</v>
      </c>
      <c r="M12" s="28">
        <v>2</v>
      </c>
      <c r="N12" s="28">
        <v>2</v>
      </c>
      <c r="O12" s="31">
        <v>1</v>
      </c>
      <c r="P12" s="32">
        <v>3</v>
      </c>
      <c r="Q12" s="28">
        <v>1</v>
      </c>
      <c r="R12" s="28">
        <v>1</v>
      </c>
      <c r="S12" s="28">
        <v>3</v>
      </c>
      <c r="T12" s="29">
        <v>1</v>
      </c>
      <c r="U12" s="30">
        <v>1</v>
      </c>
      <c r="V12" s="28">
        <v>3</v>
      </c>
      <c r="W12" s="28">
        <v>1</v>
      </c>
      <c r="X12" s="28">
        <v>1</v>
      </c>
      <c r="Y12" s="31">
        <v>3</v>
      </c>
      <c r="Z12" s="32">
        <v>3</v>
      </c>
      <c r="AA12" s="28">
        <v>1</v>
      </c>
      <c r="AB12" s="28">
        <v>2</v>
      </c>
      <c r="AC12" s="28">
        <v>1</v>
      </c>
      <c r="AD12" s="29">
        <v>3</v>
      </c>
      <c r="AE12" s="26">
        <f t="shared" si="10"/>
        <v>7</v>
      </c>
      <c r="AF12" s="57">
        <f t="shared" si="0"/>
        <v>7</v>
      </c>
      <c r="AG12" s="58">
        <f t="shared" si="1"/>
        <v>1</v>
      </c>
      <c r="AH12" s="55">
        <f t="shared" si="11"/>
        <v>6</v>
      </c>
      <c r="AI12" s="58">
        <f t="shared" si="2"/>
        <v>6</v>
      </c>
      <c r="AJ12" s="58">
        <f t="shared" si="3"/>
        <v>1</v>
      </c>
      <c r="AK12" s="58">
        <f t="shared" si="4"/>
        <v>1</v>
      </c>
      <c r="AL12" s="55">
        <f t="shared" si="12"/>
        <v>6</v>
      </c>
      <c r="AM12" s="58">
        <f t="shared" si="5"/>
        <v>6</v>
      </c>
      <c r="AN12" s="58">
        <f t="shared" si="6"/>
        <v>1</v>
      </c>
      <c r="AO12" s="58">
        <f t="shared" si="7"/>
        <v>1</v>
      </c>
      <c r="AP12" s="55">
        <f t="shared" si="13"/>
        <v>6</v>
      </c>
      <c r="AQ12" s="58">
        <f t="shared" si="8"/>
        <v>6</v>
      </c>
      <c r="AR12" s="55">
        <f t="shared" si="14"/>
        <v>13</v>
      </c>
      <c r="AS12" s="59">
        <f t="shared" si="9"/>
        <v>13</v>
      </c>
      <c r="AT12" s="12"/>
    </row>
    <row r="13" spans="1:46" s="13" customFormat="1" ht="18" customHeight="1" thickBot="1" x14ac:dyDescent="0.5">
      <c r="A13" s="73" t="s">
        <v>75</v>
      </c>
      <c r="B13" s="72" t="str">
        <f>input1!B13</f>
        <v>61</v>
      </c>
      <c r="C13" s="89" t="str">
        <f>input1!C13</f>
        <v>00656</v>
      </c>
      <c r="D13" s="90" t="str">
        <f>input1!D13</f>
        <v>นางสาว ณัฐริกา เขียวเล็ก</v>
      </c>
      <c r="E13" s="91">
        <f>input1!E13</f>
        <v>2</v>
      </c>
      <c r="F13" s="19">
        <v>3</v>
      </c>
      <c r="G13" s="20">
        <v>3</v>
      </c>
      <c r="H13" s="20">
        <v>3</v>
      </c>
      <c r="I13" s="20">
        <v>3</v>
      </c>
      <c r="J13" s="21">
        <v>2</v>
      </c>
      <c r="K13" s="22">
        <v>1</v>
      </c>
      <c r="L13" s="20">
        <v>2</v>
      </c>
      <c r="M13" s="20">
        <v>1</v>
      </c>
      <c r="N13" s="20">
        <v>2</v>
      </c>
      <c r="O13" s="23">
        <v>3</v>
      </c>
      <c r="P13" s="19">
        <v>3</v>
      </c>
      <c r="Q13" s="20">
        <v>1</v>
      </c>
      <c r="R13" s="20">
        <v>1</v>
      </c>
      <c r="S13" s="20">
        <v>3</v>
      </c>
      <c r="T13" s="21">
        <v>1</v>
      </c>
      <c r="U13" s="22">
        <v>2</v>
      </c>
      <c r="V13" s="20">
        <v>3</v>
      </c>
      <c r="W13" s="20">
        <v>2</v>
      </c>
      <c r="X13" s="20">
        <v>1</v>
      </c>
      <c r="Y13" s="23">
        <v>2</v>
      </c>
      <c r="Z13" s="19">
        <v>2</v>
      </c>
      <c r="AA13" s="20">
        <v>1</v>
      </c>
      <c r="AB13" s="20">
        <v>1</v>
      </c>
      <c r="AC13" s="20">
        <v>2</v>
      </c>
      <c r="AD13" s="21">
        <v>3</v>
      </c>
      <c r="AE13" s="182">
        <f t="shared" si="10"/>
        <v>9</v>
      </c>
      <c r="AF13" s="60">
        <f t="shared" si="0"/>
        <v>9</v>
      </c>
      <c r="AG13" s="61">
        <f t="shared" si="1"/>
        <v>2</v>
      </c>
      <c r="AH13" s="171">
        <f t="shared" si="11"/>
        <v>8</v>
      </c>
      <c r="AI13" s="61">
        <f t="shared" si="2"/>
        <v>8</v>
      </c>
      <c r="AJ13" s="61">
        <f t="shared" si="3"/>
        <v>2</v>
      </c>
      <c r="AK13" s="61">
        <f t="shared" si="4"/>
        <v>1</v>
      </c>
      <c r="AL13" s="171">
        <f t="shared" si="12"/>
        <v>10</v>
      </c>
      <c r="AM13" s="61">
        <f t="shared" si="5"/>
        <v>10</v>
      </c>
      <c r="AN13" s="61">
        <f t="shared" si="6"/>
        <v>1</v>
      </c>
      <c r="AO13" s="61">
        <f t="shared" si="7"/>
        <v>1</v>
      </c>
      <c r="AP13" s="171">
        <f t="shared" si="13"/>
        <v>5</v>
      </c>
      <c r="AQ13" s="61">
        <f t="shared" si="8"/>
        <v>5</v>
      </c>
      <c r="AR13" s="171">
        <f t="shared" si="14"/>
        <v>13</v>
      </c>
      <c r="AS13" s="62">
        <f t="shared" si="9"/>
        <v>13</v>
      </c>
      <c r="AT13" s="12"/>
    </row>
    <row r="14" spans="1:46" s="13" customFormat="1" ht="18" customHeight="1" x14ac:dyDescent="0.45">
      <c r="A14" s="159" t="s">
        <v>76</v>
      </c>
      <c r="B14" s="71" t="str">
        <f>input1!B14</f>
        <v>61</v>
      </c>
      <c r="C14" s="86" t="str">
        <f>input1!C14</f>
        <v>00690</v>
      </c>
      <c r="D14" s="87" t="str">
        <f>input1!D14</f>
        <v>นางสาว ธนัชชา มหึมา</v>
      </c>
      <c r="E14" s="88">
        <f>input1!E14</f>
        <v>2</v>
      </c>
      <c r="F14" s="7">
        <v>2</v>
      </c>
      <c r="G14" s="8">
        <v>1</v>
      </c>
      <c r="H14" s="8">
        <v>3</v>
      </c>
      <c r="I14" s="8">
        <v>2</v>
      </c>
      <c r="J14" s="9">
        <v>1</v>
      </c>
      <c r="K14" s="10">
        <v>1</v>
      </c>
      <c r="L14" s="8">
        <v>2</v>
      </c>
      <c r="M14" s="8">
        <v>2</v>
      </c>
      <c r="N14" s="8">
        <v>2</v>
      </c>
      <c r="O14" s="11">
        <v>1</v>
      </c>
      <c r="P14" s="7">
        <v>3</v>
      </c>
      <c r="Q14" s="8">
        <v>1</v>
      </c>
      <c r="R14" s="8">
        <v>1</v>
      </c>
      <c r="S14" s="8">
        <v>2</v>
      </c>
      <c r="T14" s="9">
        <v>1</v>
      </c>
      <c r="U14" s="10">
        <v>1</v>
      </c>
      <c r="V14" s="8">
        <v>2</v>
      </c>
      <c r="W14" s="8">
        <v>1</v>
      </c>
      <c r="X14" s="8">
        <v>1</v>
      </c>
      <c r="Y14" s="11">
        <v>2</v>
      </c>
      <c r="Z14" s="7">
        <v>2</v>
      </c>
      <c r="AA14" s="8">
        <v>1</v>
      </c>
      <c r="AB14" s="8">
        <v>1</v>
      </c>
      <c r="AC14" s="8">
        <v>1</v>
      </c>
      <c r="AD14" s="9">
        <v>2</v>
      </c>
      <c r="AE14" s="26">
        <f t="shared" si="10"/>
        <v>8</v>
      </c>
      <c r="AF14" s="54">
        <f t="shared" si="0"/>
        <v>8</v>
      </c>
      <c r="AG14" s="55">
        <f t="shared" si="1"/>
        <v>2</v>
      </c>
      <c r="AH14" s="55">
        <f t="shared" si="11"/>
        <v>6</v>
      </c>
      <c r="AI14" s="55">
        <f t="shared" si="2"/>
        <v>6</v>
      </c>
      <c r="AJ14" s="55">
        <f t="shared" si="3"/>
        <v>2</v>
      </c>
      <c r="AK14" s="55">
        <f t="shared" si="4"/>
        <v>2</v>
      </c>
      <c r="AL14" s="55">
        <f t="shared" si="12"/>
        <v>7</v>
      </c>
      <c r="AM14" s="55">
        <f t="shared" si="5"/>
        <v>7</v>
      </c>
      <c r="AN14" s="55">
        <f t="shared" si="6"/>
        <v>1</v>
      </c>
      <c r="AO14" s="55">
        <f t="shared" si="7"/>
        <v>2</v>
      </c>
      <c r="AP14" s="55">
        <f t="shared" si="13"/>
        <v>6</v>
      </c>
      <c r="AQ14" s="55">
        <f t="shared" si="8"/>
        <v>6</v>
      </c>
      <c r="AR14" s="55">
        <f t="shared" si="14"/>
        <v>10</v>
      </c>
      <c r="AS14" s="56">
        <f t="shared" si="9"/>
        <v>10</v>
      </c>
      <c r="AT14" s="12"/>
    </row>
    <row r="15" spans="1:46" s="13" customFormat="1" ht="18" customHeight="1" x14ac:dyDescent="0.45">
      <c r="A15" s="73" t="s">
        <v>77</v>
      </c>
      <c r="B15" s="71" t="str">
        <f>input1!B15</f>
        <v>61</v>
      </c>
      <c r="C15" s="86" t="str">
        <f>input1!C15</f>
        <v>01306</v>
      </c>
      <c r="D15" s="87" t="str">
        <f>input1!D15</f>
        <v>นางสาว น้ำทิพย์ น้ำเต้าไฟ</v>
      </c>
      <c r="E15" s="88">
        <f>input1!E15</f>
        <v>2</v>
      </c>
      <c r="F15" s="27">
        <v>2</v>
      </c>
      <c r="G15" s="28">
        <v>3</v>
      </c>
      <c r="H15" s="28">
        <v>2</v>
      </c>
      <c r="I15" s="28">
        <v>2</v>
      </c>
      <c r="J15" s="29">
        <v>3</v>
      </c>
      <c r="K15" s="30">
        <v>2</v>
      </c>
      <c r="L15" s="28">
        <v>1</v>
      </c>
      <c r="M15" s="28">
        <v>2</v>
      </c>
      <c r="N15" s="28">
        <v>3</v>
      </c>
      <c r="O15" s="31">
        <v>3</v>
      </c>
      <c r="P15" s="32">
        <v>2</v>
      </c>
      <c r="Q15" s="28">
        <v>2</v>
      </c>
      <c r="R15" s="28">
        <v>3</v>
      </c>
      <c r="S15" s="28">
        <v>2</v>
      </c>
      <c r="T15" s="29">
        <v>3</v>
      </c>
      <c r="U15" s="30">
        <v>2</v>
      </c>
      <c r="V15" s="28">
        <v>1</v>
      </c>
      <c r="W15" s="28">
        <v>2</v>
      </c>
      <c r="X15" s="28">
        <v>2</v>
      </c>
      <c r="Y15" s="31">
        <v>2</v>
      </c>
      <c r="Z15" s="32">
        <v>1</v>
      </c>
      <c r="AA15" s="28">
        <v>1</v>
      </c>
      <c r="AB15" s="28">
        <v>2</v>
      </c>
      <c r="AC15" s="28">
        <v>3</v>
      </c>
      <c r="AD15" s="29">
        <v>1</v>
      </c>
      <c r="AE15" s="26">
        <f t="shared" si="10"/>
        <v>12</v>
      </c>
      <c r="AF15" s="57">
        <f t="shared" si="0"/>
        <v>12</v>
      </c>
      <c r="AG15" s="58">
        <f t="shared" si="1"/>
        <v>3</v>
      </c>
      <c r="AH15" s="55">
        <f t="shared" si="11"/>
        <v>11</v>
      </c>
      <c r="AI15" s="58">
        <f t="shared" si="2"/>
        <v>11</v>
      </c>
      <c r="AJ15" s="58">
        <f t="shared" si="3"/>
        <v>3</v>
      </c>
      <c r="AK15" s="58">
        <f t="shared" si="4"/>
        <v>3</v>
      </c>
      <c r="AL15" s="55">
        <f t="shared" si="12"/>
        <v>15</v>
      </c>
      <c r="AM15" s="58">
        <f t="shared" si="5"/>
        <v>15</v>
      </c>
      <c r="AN15" s="58">
        <f t="shared" si="6"/>
        <v>2</v>
      </c>
      <c r="AO15" s="58">
        <f t="shared" si="7"/>
        <v>2</v>
      </c>
      <c r="AP15" s="55">
        <f t="shared" si="13"/>
        <v>10</v>
      </c>
      <c r="AQ15" s="58">
        <f t="shared" si="8"/>
        <v>10</v>
      </c>
      <c r="AR15" s="55">
        <f t="shared" si="14"/>
        <v>10</v>
      </c>
      <c r="AS15" s="59">
        <f t="shared" si="9"/>
        <v>10</v>
      </c>
      <c r="AT15" s="12"/>
    </row>
    <row r="16" spans="1:46" s="13" customFormat="1" ht="18" customHeight="1" x14ac:dyDescent="0.45">
      <c r="A16" s="159" t="s">
        <v>78</v>
      </c>
      <c r="B16" s="71" t="str">
        <f>input1!B16</f>
        <v>61</v>
      </c>
      <c r="C16" s="86" t="str">
        <f>input1!C16</f>
        <v>00692</v>
      </c>
      <c r="D16" s="87" t="str">
        <f>input1!D16</f>
        <v>นางสาว นิรชา เกษแก้ว</v>
      </c>
      <c r="E16" s="88">
        <f>input1!E16</f>
        <v>2</v>
      </c>
      <c r="F16" s="27">
        <v>2</v>
      </c>
      <c r="G16" s="28">
        <v>3</v>
      </c>
      <c r="H16" s="28">
        <v>2</v>
      </c>
      <c r="I16" s="28">
        <v>3</v>
      </c>
      <c r="J16" s="29">
        <v>1</v>
      </c>
      <c r="K16" s="30">
        <v>1</v>
      </c>
      <c r="L16" s="28">
        <v>3</v>
      </c>
      <c r="M16" s="28">
        <v>1</v>
      </c>
      <c r="N16" s="28">
        <v>2</v>
      </c>
      <c r="O16" s="31">
        <v>2</v>
      </c>
      <c r="P16" s="32">
        <v>3</v>
      </c>
      <c r="Q16" s="28">
        <v>1</v>
      </c>
      <c r="R16" s="28">
        <v>1</v>
      </c>
      <c r="S16" s="28">
        <v>2</v>
      </c>
      <c r="T16" s="29">
        <v>2</v>
      </c>
      <c r="U16" s="30">
        <v>1</v>
      </c>
      <c r="V16" s="28">
        <v>2</v>
      </c>
      <c r="W16" s="28">
        <v>1</v>
      </c>
      <c r="X16" s="28">
        <v>1</v>
      </c>
      <c r="Y16" s="31">
        <v>3</v>
      </c>
      <c r="Z16" s="32">
        <v>2</v>
      </c>
      <c r="AA16" s="28">
        <v>1</v>
      </c>
      <c r="AB16" s="28">
        <v>1</v>
      </c>
      <c r="AC16" s="28">
        <v>1</v>
      </c>
      <c r="AD16" s="29">
        <v>3</v>
      </c>
      <c r="AE16" s="26">
        <f t="shared" si="10"/>
        <v>6</v>
      </c>
      <c r="AF16" s="57">
        <f t="shared" si="0"/>
        <v>6</v>
      </c>
      <c r="AG16" s="58">
        <f t="shared" si="1"/>
        <v>1</v>
      </c>
      <c r="AH16" s="55">
        <f t="shared" si="11"/>
        <v>5</v>
      </c>
      <c r="AI16" s="58">
        <f t="shared" si="2"/>
        <v>5</v>
      </c>
      <c r="AJ16" s="58">
        <f t="shared" si="3"/>
        <v>2</v>
      </c>
      <c r="AK16" s="58">
        <f t="shared" si="4"/>
        <v>1</v>
      </c>
      <c r="AL16" s="55">
        <f t="shared" si="12"/>
        <v>10</v>
      </c>
      <c r="AM16" s="58">
        <f t="shared" si="5"/>
        <v>10</v>
      </c>
      <c r="AN16" s="58">
        <f t="shared" si="6"/>
        <v>1</v>
      </c>
      <c r="AO16" s="58">
        <f t="shared" si="7"/>
        <v>2</v>
      </c>
      <c r="AP16" s="55">
        <f t="shared" si="13"/>
        <v>6</v>
      </c>
      <c r="AQ16" s="58">
        <f t="shared" si="8"/>
        <v>6</v>
      </c>
      <c r="AR16" s="55">
        <f t="shared" si="14"/>
        <v>12</v>
      </c>
      <c r="AS16" s="59">
        <f t="shared" si="9"/>
        <v>12</v>
      </c>
      <c r="AT16" s="12"/>
    </row>
    <row r="17" spans="1:71" s="13" customFormat="1" ht="18" customHeight="1" x14ac:dyDescent="0.45">
      <c r="A17" s="73" t="s">
        <v>79</v>
      </c>
      <c r="B17" s="71" t="str">
        <f>input1!B17</f>
        <v>61</v>
      </c>
      <c r="C17" s="86" t="str">
        <f>input1!C17</f>
        <v>00963</v>
      </c>
      <c r="D17" s="87" t="str">
        <f>input1!D17</f>
        <v>นางสาว ยุภาวดี ทุเรียนทอง</v>
      </c>
      <c r="E17" s="88">
        <f>input1!E17</f>
        <v>2</v>
      </c>
      <c r="F17" s="14">
        <v>3</v>
      </c>
      <c r="G17" s="15">
        <v>1</v>
      </c>
      <c r="H17" s="15">
        <v>2</v>
      </c>
      <c r="I17" s="15">
        <v>3</v>
      </c>
      <c r="J17" s="16">
        <v>1</v>
      </c>
      <c r="K17" s="17">
        <v>1</v>
      </c>
      <c r="L17" s="15">
        <v>2</v>
      </c>
      <c r="M17" s="15">
        <v>3</v>
      </c>
      <c r="N17" s="15">
        <v>3</v>
      </c>
      <c r="O17" s="18">
        <v>1</v>
      </c>
      <c r="P17" s="14">
        <v>3</v>
      </c>
      <c r="Q17" s="15">
        <v>1</v>
      </c>
      <c r="R17" s="15">
        <v>1</v>
      </c>
      <c r="S17" s="15">
        <v>2</v>
      </c>
      <c r="T17" s="16">
        <v>1</v>
      </c>
      <c r="U17" s="17">
        <v>1</v>
      </c>
      <c r="V17" s="15">
        <v>3</v>
      </c>
      <c r="W17" s="15">
        <v>1</v>
      </c>
      <c r="X17" s="15">
        <v>1</v>
      </c>
      <c r="Y17" s="18">
        <v>3</v>
      </c>
      <c r="Z17" s="14">
        <v>1</v>
      </c>
      <c r="AA17" s="15">
        <v>1</v>
      </c>
      <c r="AB17" s="15">
        <v>2</v>
      </c>
      <c r="AC17" s="15">
        <v>3</v>
      </c>
      <c r="AD17" s="16">
        <v>2</v>
      </c>
      <c r="AE17" s="26">
        <f t="shared" ref="AE17" si="15">H17+M17+R17+U17+AC17</f>
        <v>10</v>
      </c>
      <c r="AF17" s="57">
        <f t="shared" ref="AF17" si="16">IF(AE17=0,"0",AE17)</f>
        <v>10</v>
      </c>
      <c r="AG17" s="58">
        <f t="shared" ref="AG17" si="17">IF(L17=3,1,IF(L17=2,2,IF(L17=1,3)))</f>
        <v>2</v>
      </c>
      <c r="AH17" s="55">
        <f t="shared" ref="AH17" si="18">J17+AG17+Q17+W17+AA17</f>
        <v>6</v>
      </c>
      <c r="AI17" s="58">
        <f t="shared" ref="AI17" si="19">IF(AH17=0,"0",AH17)</f>
        <v>6</v>
      </c>
      <c r="AJ17" s="58">
        <f t="shared" ref="AJ17" si="20">IF(Z17=3,1,IF(Z17=2,2,IF(Z17=1,3)))</f>
        <v>3</v>
      </c>
      <c r="AK17" s="58">
        <f t="shared" ref="AK17" si="21">IF(AD17=3,1,IF(AD17=2,2,IF(AD17=1,3)))</f>
        <v>2</v>
      </c>
      <c r="AL17" s="55">
        <f t="shared" ref="AL17" si="22">G17+O17+T17+AJ17+AK17</f>
        <v>8</v>
      </c>
      <c r="AM17" s="58">
        <f t="shared" ref="AM17" si="23">IF(AL17=0,"0",AL17)</f>
        <v>8</v>
      </c>
      <c r="AN17" s="58">
        <f t="shared" ref="AN17" si="24">IF(P17=3,1,IF(P17=2,2,IF(P17=1,3)))</f>
        <v>1</v>
      </c>
      <c r="AO17" s="58">
        <f t="shared" ref="AO17" si="25">IF(S17=3,1,IF(S17=2,2,IF(S17=1,3)))</f>
        <v>2</v>
      </c>
      <c r="AP17" s="55">
        <f t="shared" ref="AP17" si="26">K17+AN17+AO17+X17+AB17</f>
        <v>7</v>
      </c>
      <c r="AQ17" s="58">
        <f t="shared" ref="AQ17" si="27">IF(AP17=0,"0",AP17)</f>
        <v>7</v>
      </c>
      <c r="AR17" s="55">
        <f t="shared" ref="AR17" si="28">F17+I17+N17+V17+Y17</f>
        <v>15</v>
      </c>
      <c r="AS17" s="59">
        <f t="shared" ref="AS17" si="29">IF(AR17=0,"0",AR17)</f>
        <v>15</v>
      </c>
      <c r="AT17" s="12"/>
    </row>
    <row r="18" spans="1:71" s="13" customFormat="1" ht="18" customHeight="1" thickBot="1" x14ac:dyDescent="0.5">
      <c r="A18" s="159" t="s">
        <v>80</v>
      </c>
      <c r="B18" s="183" t="str">
        <f>input1!B18</f>
        <v>61</v>
      </c>
      <c r="C18" s="184" t="str">
        <f>input1!C18</f>
        <v>00703</v>
      </c>
      <c r="D18" s="185" t="str">
        <f>input1!D18</f>
        <v>นางสาว ศิริลักษณ์ ทองอ่อน</v>
      </c>
      <c r="E18" s="186">
        <f>input1!E18</f>
        <v>2</v>
      </c>
      <c r="F18" s="14">
        <v>3</v>
      </c>
      <c r="G18" s="15">
        <v>2</v>
      </c>
      <c r="H18" s="15">
        <v>1</v>
      </c>
      <c r="I18" s="15">
        <v>2</v>
      </c>
      <c r="J18" s="16">
        <v>1</v>
      </c>
      <c r="K18" s="17">
        <v>1</v>
      </c>
      <c r="L18" s="15">
        <v>2</v>
      </c>
      <c r="M18" s="15">
        <v>2</v>
      </c>
      <c r="N18" s="15">
        <v>2</v>
      </c>
      <c r="O18" s="18">
        <v>1</v>
      </c>
      <c r="P18" s="14">
        <v>3</v>
      </c>
      <c r="Q18" s="15">
        <v>1</v>
      </c>
      <c r="R18" s="15">
        <v>1</v>
      </c>
      <c r="S18" s="15">
        <v>2</v>
      </c>
      <c r="T18" s="16">
        <v>1</v>
      </c>
      <c r="U18" s="17">
        <v>1</v>
      </c>
      <c r="V18" s="15">
        <v>2</v>
      </c>
      <c r="W18" s="15">
        <v>1</v>
      </c>
      <c r="X18" s="15">
        <v>2</v>
      </c>
      <c r="Y18" s="18">
        <v>2</v>
      </c>
      <c r="Z18" s="14">
        <v>1</v>
      </c>
      <c r="AA18" s="15">
        <v>1</v>
      </c>
      <c r="AB18" s="15">
        <v>2</v>
      </c>
      <c r="AC18" s="15">
        <v>2</v>
      </c>
      <c r="AD18" s="16">
        <v>2</v>
      </c>
      <c r="AE18" s="26">
        <f t="shared" si="10"/>
        <v>7</v>
      </c>
      <c r="AF18" s="174">
        <f t="shared" si="0"/>
        <v>7</v>
      </c>
      <c r="AG18" s="175">
        <f t="shared" si="1"/>
        <v>2</v>
      </c>
      <c r="AH18" s="176">
        <f t="shared" si="11"/>
        <v>6</v>
      </c>
      <c r="AI18" s="175">
        <f t="shared" si="2"/>
        <v>6</v>
      </c>
      <c r="AJ18" s="175">
        <f t="shared" si="3"/>
        <v>3</v>
      </c>
      <c r="AK18" s="175">
        <f t="shared" si="4"/>
        <v>2</v>
      </c>
      <c r="AL18" s="176">
        <f t="shared" si="12"/>
        <v>9</v>
      </c>
      <c r="AM18" s="175">
        <f t="shared" si="5"/>
        <v>9</v>
      </c>
      <c r="AN18" s="175">
        <f t="shared" si="6"/>
        <v>1</v>
      </c>
      <c r="AO18" s="175">
        <f t="shared" si="7"/>
        <v>2</v>
      </c>
      <c r="AP18" s="176">
        <f t="shared" si="13"/>
        <v>8</v>
      </c>
      <c r="AQ18" s="175">
        <f t="shared" si="8"/>
        <v>8</v>
      </c>
      <c r="AR18" s="176">
        <f t="shared" si="14"/>
        <v>11</v>
      </c>
      <c r="AS18" s="177">
        <f t="shared" si="9"/>
        <v>11</v>
      </c>
      <c r="AT18" s="12"/>
    </row>
    <row r="19" spans="1:71" s="13" customFormat="1" ht="18" customHeight="1" x14ac:dyDescent="0.45">
      <c r="A19" s="73" t="s">
        <v>81</v>
      </c>
      <c r="B19" s="192" t="str">
        <f>input1!B19</f>
        <v>61</v>
      </c>
      <c r="C19" s="193" t="str">
        <f>input1!C19</f>
        <v>00778</v>
      </c>
      <c r="D19" s="194" t="str">
        <f>input1!D19</f>
        <v>นางสาว หนึ่งฤทัย จึงเจริญ</v>
      </c>
      <c r="E19" s="195">
        <f>input1!E19</f>
        <v>2</v>
      </c>
      <c r="F19" s="7">
        <v>3</v>
      </c>
      <c r="G19" s="8">
        <v>1</v>
      </c>
      <c r="H19" s="8">
        <v>3</v>
      </c>
      <c r="I19" s="8">
        <v>3</v>
      </c>
      <c r="J19" s="9">
        <v>3</v>
      </c>
      <c r="K19" s="10">
        <v>2</v>
      </c>
      <c r="L19" s="8">
        <v>3</v>
      </c>
      <c r="M19" s="8">
        <v>3</v>
      </c>
      <c r="N19" s="8">
        <v>3</v>
      </c>
      <c r="O19" s="11">
        <v>1</v>
      </c>
      <c r="P19" s="7">
        <v>3</v>
      </c>
      <c r="Q19" s="8">
        <v>1</v>
      </c>
      <c r="R19" s="8">
        <v>3</v>
      </c>
      <c r="S19" s="8">
        <v>2</v>
      </c>
      <c r="T19" s="9">
        <v>1</v>
      </c>
      <c r="U19" s="10">
        <v>2</v>
      </c>
      <c r="V19" s="8">
        <v>3</v>
      </c>
      <c r="W19" s="8">
        <v>1</v>
      </c>
      <c r="X19" s="8">
        <v>1</v>
      </c>
      <c r="Y19" s="11">
        <v>2</v>
      </c>
      <c r="Z19" s="7">
        <v>1</v>
      </c>
      <c r="AA19" s="8">
        <v>1</v>
      </c>
      <c r="AB19" s="8">
        <v>2</v>
      </c>
      <c r="AC19" s="8">
        <v>2</v>
      </c>
      <c r="AD19" s="9">
        <v>3</v>
      </c>
      <c r="AE19" s="178">
        <f t="shared" si="10"/>
        <v>13</v>
      </c>
      <c r="AF19" s="179">
        <f t="shared" si="0"/>
        <v>13</v>
      </c>
      <c r="AG19" s="180">
        <f t="shared" si="1"/>
        <v>1</v>
      </c>
      <c r="AH19" s="180">
        <f t="shared" si="11"/>
        <v>7</v>
      </c>
      <c r="AI19" s="180">
        <f t="shared" si="2"/>
        <v>7</v>
      </c>
      <c r="AJ19" s="180">
        <f t="shared" si="3"/>
        <v>3</v>
      </c>
      <c r="AK19" s="180">
        <f t="shared" si="4"/>
        <v>1</v>
      </c>
      <c r="AL19" s="180">
        <f t="shared" si="12"/>
        <v>7</v>
      </c>
      <c r="AM19" s="180">
        <f t="shared" si="5"/>
        <v>7</v>
      </c>
      <c r="AN19" s="180">
        <f t="shared" si="6"/>
        <v>1</v>
      </c>
      <c r="AO19" s="180">
        <f t="shared" si="7"/>
        <v>2</v>
      </c>
      <c r="AP19" s="180">
        <f t="shared" si="13"/>
        <v>8</v>
      </c>
      <c r="AQ19" s="180">
        <f t="shared" si="8"/>
        <v>8</v>
      </c>
      <c r="AR19" s="180">
        <f t="shared" si="14"/>
        <v>14</v>
      </c>
      <c r="AS19" s="181">
        <f t="shared" si="9"/>
        <v>14</v>
      </c>
      <c r="AT19" s="12"/>
    </row>
    <row r="20" spans="1:71" s="13" customFormat="1" ht="18" customHeight="1" x14ac:dyDescent="0.45">
      <c r="A20" s="159" t="s">
        <v>29</v>
      </c>
      <c r="B20" s="71" t="str">
        <f>input1!B20</f>
        <v>61</v>
      </c>
      <c r="C20" s="86" t="str">
        <f>input1!C20</f>
        <v>00706</v>
      </c>
      <c r="D20" s="87" t="str">
        <f>input1!D20</f>
        <v>นางสาว อรอนงค์ เกษสาคร</v>
      </c>
      <c r="E20" s="88">
        <f>input1!E20</f>
        <v>2</v>
      </c>
      <c r="F20" s="14">
        <v>3</v>
      </c>
      <c r="G20" s="15">
        <v>1</v>
      </c>
      <c r="H20" s="15">
        <v>1</v>
      </c>
      <c r="I20" s="15">
        <v>3</v>
      </c>
      <c r="J20" s="16">
        <v>1</v>
      </c>
      <c r="K20" s="17">
        <v>1</v>
      </c>
      <c r="L20" s="15">
        <v>3</v>
      </c>
      <c r="M20" s="15">
        <v>1</v>
      </c>
      <c r="N20" s="15">
        <v>3</v>
      </c>
      <c r="O20" s="18">
        <v>1</v>
      </c>
      <c r="P20" s="14">
        <v>3</v>
      </c>
      <c r="Q20" s="15">
        <v>1</v>
      </c>
      <c r="R20" s="15">
        <v>1</v>
      </c>
      <c r="S20" s="15">
        <v>2</v>
      </c>
      <c r="T20" s="16">
        <v>1</v>
      </c>
      <c r="U20" s="17">
        <v>1</v>
      </c>
      <c r="V20" s="15">
        <v>3</v>
      </c>
      <c r="W20" s="15">
        <v>1</v>
      </c>
      <c r="X20" s="15">
        <v>1</v>
      </c>
      <c r="Y20" s="18">
        <v>3</v>
      </c>
      <c r="Z20" s="14">
        <v>3</v>
      </c>
      <c r="AA20" s="15">
        <v>1</v>
      </c>
      <c r="AB20" s="15">
        <v>2</v>
      </c>
      <c r="AC20" s="15">
        <v>1</v>
      </c>
      <c r="AD20" s="16">
        <v>3</v>
      </c>
      <c r="AE20" s="26">
        <f t="shared" si="10"/>
        <v>5</v>
      </c>
      <c r="AF20" s="57">
        <f t="shared" si="0"/>
        <v>5</v>
      </c>
      <c r="AG20" s="58">
        <f t="shared" si="1"/>
        <v>1</v>
      </c>
      <c r="AH20" s="55">
        <f t="shared" si="11"/>
        <v>5</v>
      </c>
      <c r="AI20" s="58">
        <f t="shared" si="2"/>
        <v>5</v>
      </c>
      <c r="AJ20" s="58">
        <f t="shared" si="3"/>
        <v>1</v>
      </c>
      <c r="AK20" s="58">
        <f t="shared" si="4"/>
        <v>1</v>
      </c>
      <c r="AL20" s="55">
        <f t="shared" si="12"/>
        <v>5</v>
      </c>
      <c r="AM20" s="58">
        <f t="shared" si="5"/>
        <v>5</v>
      </c>
      <c r="AN20" s="58">
        <f t="shared" si="6"/>
        <v>1</v>
      </c>
      <c r="AO20" s="58">
        <f t="shared" si="7"/>
        <v>2</v>
      </c>
      <c r="AP20" s="55">
        <f t="shared" si="13"/>
        <v>7</v>
      </c>
      <c r="AQ20" s="58">
        <f t="shared" si="8"/>
        <v>7</v>
      </c>
      <c r="AR20" s="55">
        <f t="shared" si="14"/>
        <v>15</v>
      </c>
      <c r="AS20" s="59">
        <f t="shared" si="9"/>
        <v>15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73" t="s">
        <v>30</v>
      </c>
      <c r="B21" s="71" t="str">
        <f>input1!B21</f>
        <v>61</v>
      </c>
      <c r="C21" s="86" t="str">
        <f>input1!C21</f>
        <v>00669</v>
      </c>
      <c r="D21" s="87" t="str">
        <f>input1!D21</f>
        <v>นางสาว อริสษา อินโท</v>
      </c>
      <c r="E21" s="88">
        <f>input1!E21</f>
        <v>2</v>
      </c>
      <c r="F21" s="14">
        <v>2</v>
      </c>
      <c r="G21" s="15">
        <v>1</v>
      </c>
      <c r="H21" s="15">
        <v>1</v>
      </c>
      <c r="I21" s="15">
        <v>2</v>
      </c>
      <c r="J21" s="16">
        <v>1</v>
      </c>
      <c r="K21" s="17">
        <v>1</v>
      </c>
      <c r="L21" s="15">
        <v>2</v>
      </c>
      <c r="M21" s="15">
        <v>2</v>
      </c>
      <c r="N21" s="15">
        <v>2</v>
      </c>
      <c r="O21" s="18">
        <v>1</v>
      </c>
      <c r="P21" s="14">
        <v>1</v>
      </c>
      <c r="Q21" s="15">
        <v>1</v>
      </c>
      <c r="R21" s="15">
        <v>1</v>
      </c>
      <c r="S21" s="15">
        <v>1</v>
      </c>
      <c r="T21" s="16">
        <v>1</v>
      </c>
      <c r="U21" s="17">
        <v>1</v>
      </c>
      <c r="V21" s="15">
        <v>2</v>
      </c>
      <c r="W21" s="15">
        <v>1</v>
      </c>
      <c r="X21" s="15">
        <v>2</v>
      </c>
      <c r="Y21" s="18">
        <v>2</v>
      </c>
      <c r="Z21" s="14">
        <v>2</v>
      </c>
      <c r="AA21" s="15">
        <v>2</v>
      </c>
      <c r="AB21" s="15">
        <v>2</v>
      </c>
      <c r="AC21" s="15">
        <v>2</v>
      </c>
      <c r="AD21" s="16">
        <v>2</v>
      </c>
      <c r="AE21" s="26">
        <f t="shared" si="10"/>
        <v>7</v>
      </c>
      <c r="AF21" s="57">
        <f t="shared" si="0"/>
        <v>7</v>
      </c>
      <c r="AG21" s="58">
        <f t="shared" si="1"/>
        <v>2</v>
      </c>
      <c r="AH21" s="55">
        <f t="shared" si="11"/>
        <v>7</v>
      </c>
      <c r="AI21" s="58">
        <f t="shared" si="2"/>
        <v>7</v>
      </c>
      <c r="AJ21" s="58">
        <f t="shared" si="3"/>
        <v>2</v>
      </c>
      <c r="AK21" s="58">
        <f t="shared" si="4"/>
        <v>2</v>
      </c>
      <c r="AL21" s="55">
        <f t="shared" si="12"/>
        <v>7</v>
      </c>
      <c r="AM21" s="58">
        <f t="shared" si="5"/>
        <v>7</v>
      </c>
      <c r="AN21" s="58">
        <f t="shared" si="6"/>
        <v>3</v>
      </c>
      <c r="AO21" s="58">
        <f t="shared" si="7"/>
        <v>3</v>
      </c>
      <c r="AP21" s="55">
        <f t="shared" si="13"/>
        <v>11</v>
      </c>
      <c r="AQ21" s="58">
        <f t="shared" si="8"/>
        <v>11</v>
      </c>
      <c r="AR21" s="55">
        <f t="shared" si="14"/>
        <v>10</v>
      </c>
      <c r="AS21" s="59">
        <f t="shared" si="9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ht="21" thickBot="1" x14ac:dyDescent="0.45"/>
    <row r="23" spans="1:71" ht="27" thickBot="1" x14ac:dyDescent="0.6">
      <c r="D23" s="83" t="s">
        <v>55</v>
      </c>
      <c r="E23" s="84"/>
      <c r="F23" s="84"/>
      <c r="G23" s="84"/>
      <c r="H23" s="84"/>
      <c r="I23" s="84"/>
      <c r="J23" s="85"/>
    </row>
    <row r="25" spans="1:71" x14ac:dyDescent="0.4">
      <c r="D25" s="169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32" right="0.27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Normal="100" zoomScaleSheetLayoutView="100" workbookViewId="0">
      <selection activeCell="D21" sqref="D21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29" t="s">
        <v>26</v>
      </c>
      <c r="B1" s="230"/>
      <c r="C1" s="230"/>
      <c r="D1" s="230"/>
      <c r="E1" s="230"/>
      <c r="F1" s="231"/>
      <c r="G1" s="211" t="s">
        <v>43</v>
      </c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3"/>
    </row>
    <row r="2" spans="1:19" ht="22.5" customHeight="1" thickBot="1" x14ac:dyDescent="0.5">
      <c r="A2" s="226" t="str">
        <f>input1!A2</f>
        <v>ชั้นมัธยมศึกษาปีที่ 6/1</v>
      </c>
      <c r="B2" s="227"/>
      <c r="C2" s="227"/>
      <c r="D2" s="227"/>
      <c r="E2" s="227"/>
      <c r="F2" s="228"/>
      <c r="G2" s="211" t="s">
        <v>37</v>
      </c>
      <c r="H2" s="213"/>
      <c r="I2" s="232" t="s">
        <v>38</v>
      </c>
      <c r="J2" s="232"/>
      <c r="K2" s="211" t="s">
        <v>39</v>
      </c>
      <c r="L2" s="213"/>
      <c r="M2" s="232" t="s">
        <v>40</v>
      </c>
      <c r="N2" s="232"/>
      <c r="O2" s="211" t="s">
        <v>41</v>
      </c>
      <c r="P2" s="213"/>
      <c r="Q2" s="158"/>
      <c r="R2" s="211" t="s">
        <v>42</v>
      </c>
      <c r="S2" s="213"/>
    </row>
    <row r="3" spans="1:19" ht="21.75" thickBot="1" x14ac:dyDescent="0.5">
      <c r="A3" s="68" t="s">
        <v>21</v>
      </c>
      <c r="B3" s="69" t="s">
        <v>20</v>
      </c>
      <c r="C3" s="70" t="s">
        <v>22</v>
      </c>
      <c r="D3" s="69" t="s">
        <v>23</v>
      </c>
      <c r="E3" s="70" t="s">
        <v>24</v>
      </c>
      <c r="F3" s="93" t="s">
        <v>24</v>
      </c>
      <c r="G3" s="94" t="s">
        <v>35</v>
      </c>
      <c r="H3" s="95" t="s">
        <v>36</v>
      </c>
      <c r="I3" s="94" t="s">
        <v>35</v>
      </c>
      <c r="J3" s="96" t="s">
        <v>36</v>
      </c>
      <c r="K3" s="97" t="s">
        <v>35</v>
      </c>
      <c r="L3" s="95" t="s">
        <v>36</v>
      </c>
      <c r="M3" s="94" t="s">
        <v>35</v>
      </c>
      <c r="N3" s="96" t="s">
        <v>36</v>
      </c>
      <c r="O3" s="97" t="s">
        <v>35</v>
      </c>
      <c r="P3" s="98" t="s">
        <v>36</v>
      </c>
      <c r="Q3" s="99"/>
      <c r="R3" s="130" t="s">
        <v>35</v>
      </c>
      <c r="S3" s="69" t="s">
        <v>36</v>
      </c>
    </row>
    <row r="4" spans="1:19" s="13" customFormat="1" ht="18" customHeight="1" x14ac:dyDescent="0.45">
      <c r="A4" s="159" t="s">
        <v>66</v>
      </c>
      <c r="B4" s="71" t="str">
        <f>input1!B4</f>
        <v>61</v>
      </c>
      <c r="C4" s="86" t="str">
        <f>input1!C4</f>
        <v>00677</v>
      </c>
      <c r="D4" s="87" t="str">
        <f>input1!D4</f>
        <v>นาย บริพัฒน์ จันทศร</v>
      </c>
      <c r="E4" s="88">
        <f>input1!E4</f>
        <v>1</v>
      </c>
      <c r="F4" s="100" t="str">
        <f>IF(E4=1,"ชาย",IF(E4=2,"หญิง","-"))</f>
        <v>ชาย</v>
      </c>
      <c r="G4" s="101">
        <f>input1!AF4</f>
        <v>6</v>
      </c>
      <c r="H4" s="104" t="str">
        <f>IF(G4&gt;10,"เสี่ยง/มีปัญหา","ปกติ")</f>
        <v>ปกติ</v>
      </c>
      <c r="I4" s="103">
        <f>input1!AI4</f>
        <v>7</v>
      </c>
      <c r="J4" s="104" t="str">
        <f>IF(I4&gt;9,"เสี่ยง/มีปัญหา","ปกติ")</f>
        <v>ปกติ</v>
      </c>
      <c r="K4" s="101">
        <f>input1!AM4</f>
        <v>6</v>
      </c>
      <c r="L4" s="104" t="str">
        <f>IF(K4&gt;10,"เสี่ยง/มีปัญหา","ปกติ")</f>
        <v>ปกติ</v>
      </c>
      <c r="M4" s="103">
        <f>input1!AQ4</f>
        <v>6</v>
      </c>
      <c r="N4" s="104" t="str">
        <f>IF(M4&gt;9,"เสี่ยง/มีปัญหา","ปกติ")</f>
        <v>ปกติ</v>
      </c>
      <c r="O4" s="101">
        <f>input1!AS4</f>
        <v>10</v>
      </c>
      <c r="P4" s="105" t="str">
        <f>IF(O4&gt;10,"มีจุดแข็ง","ไม่มีจุดแข็ง")</f>
        <v>ไม่มีจุดแข็ง</v>
      </c>
      <c r="Q4" s="102">
        <f>G4+I4+K4+M4+O4</f>
        <v>35</v>
      </c>
      <c r="R4" s="127">
        <f>IF(Q4&lt;1,"-",Q4)</f>
        <v>35</v>
      </c>
      <c r="S4" s="119" t="str">
        <f>IF(R4&gt;48,"เสี่ยง/มีปัญหา","ปกติ")</f>
        <v>ปกติ</v>
      </c>
    </row>
    <row r="5" spans="1:19" s="13" customFormat="1" ht="18" customHeight="1" x14ac:dyDescent="0.45">
      <c r="A5" s="73" t="s">
        <v>67</v>
      </c>
      <c r="B5" s="71" t="str">
        <f>input1!B5</f>
        <v>61</v>
      </c>
      <c r="C5" s="86" t="str">
        <f>input1!C5</f>
        <v>00638</v>
      </c>
      <c r="D5" s="87" t="str">
        <f>input1!D5</f>
        <v>นาย บุญญฤทธิ์  บุญยืด</v>
      </c>
      <c r="E5" s="88">
        <f>input1!E5</f>
        <v>1</v>
      </c>
      <c r="F5" s="106" t="str">
        <f t="shared" ref="F5:F44" si="0">IF(E5=1,"ชาย",IF(E5=2,"หญิง","-"))</f>
        <v>ชาย</v>
      </c>
      <c r="G5" s="107">
        <f>input1!AF5</f>
        <v>7</v>
      </c>
      <c r="H5" s="104" t="str">
        <f t="shared" ref="H5:H44" si="1">IF(G5&gt;10,"เสี่ยง/มีปัญหา","ปกติ")</f>
        <v>ปกติ</v>
      </c>
      <c r="I5" s="109">
        <f>input1!AI5</f>
        <v>10</v>
      </c>
      <c r="J5" s="104" t="str">
        <f t="shared" ref="J5:J44" si="2">IF(I5&gt;9,"เสี่ยง/มีปัญหา","ปกติ")</f>
        <v>เสี่ยง/มีปัญหา</v>
      </c>
      <c r="K5" s="107">
        <f>input1!AM5</f>
        <v>10</v>
      </c>
      <c r="L5" s="104" t="str">
        <f t="shared" ref="L5:L44" si="3">IF(K5&gt;10,"เสี่ยง/มีปัญหา","ปกติ")</f>
        <v>ปกติ</v>
      </c>
      <c r="M5" s="109">
        <f>input1!AQ5</f>
        <v>11</v>
      </c>
      <c r="N5" s="104" t="str">
        <f t="shared" ref="N5:N44" si="4">IF(M5&gt;9,"เสี่ยง/มีปัญหา","ปกติ")</f>
        <v>เสี่ยง/มีปัญหา</v>
      </c>
      <c r="O5" s="107">
        <f>input1!AS5</f>
        <v>9</v>
      </c>
      <c r="P5" s="105" t="str">
        <f t="shared" ref="P5:P44" si="5">IF(O5&gt;10,"มีจุดแข็ง","ไม่มีจุดแข็ง")</f>
        <v>ไม่มีจุดแข็ง</v>
      </c>
      <c r="Q5" s="108">
        <f t="shared" ref="Q5:Q42" si="6">G5+I5+K5+M5+O5</f>
        <v>47</v>
      </c>
      <c r="R5" s="128">
        <f t="shared" ref="R5:R44" si="7">IF(Q5&lt;1,"-",Q5)</f>
        <v>47</v>
      </c>
      <c r="S5" s="119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68</v>
      </c>
      <c r="B6" s="71" t="str">
        <f>input1!B6</f>
        <v>61</v>
      </c>
      <c r="C6" s="86" t="str">
        <f>input1!C6</f>
        <v>00725</v>
      </c>
      <c r="D6" s="87" t="str">
        <f>input1!D6</f>
        <v>นาย ยงยุทธ์ เอี่ยมวิลัย</v>
      </c>
      <c r="E6" s="88">
        <f>input1!E6</f>
        <v>1</v>
      </c>
      <c r="F6" s="106" t="str">
        <f t="shared" si="0"/>
        <v>ชาย</v>
      </c>
      <c r="G6" s="107">
        <f>input1!AF6</f>
        <v>7</v>
      </c>
      <c r="H6" s="104" t="str">
        <f t="shared" si="1"/>
        <v>ปกติ</v>
      </c>
      <c r="I6" s="109">
        <f>input1!AI6</f>
        <v>8</v>
      </c>
      <c r="J6" s="104" t="str">
        <f t="shared" si="2"/>
        <v>ปกติ</v>
      </c>
      <c r="K6" s="107">
        <f>input1!AM6</f>
        <v>6</v>
      </c>
      <c r="L6" s="104" t="str">
        <f t="shared" si="3"/>
        <v>ปกติ</v>
      </c>
      <c r="M6" s="109">
        <f>input1!AQ6</f>
        <v>6</v>
      </c>
      <c r="N6" s="104" t="str">
        <f t="shared" si="4"/>
        <v>ปกติ</v>
      </c>
      <c r="O6" s="107">
        <f>input1!AS6</f>
        <v>12</v>
      </c>
      <c r="P6" s="105" t="str">
        <f t="shared" si="5"/>
        <v>มีจุดแข็ง</v>
      </c>
      <c r="Q6" s="108">
        <f t="shared" si="6"/>
        <v>39</v>
      </c>
      <c r="R6" s="128">
        <f t="shared" si="7"/>
        <v>39</v>
      </c>
      <c r="S6" s="119" t="str">
        <f t="shared" si="8"/>
        <v>ปกติ</v>
      </c>
    </row>
    <row r="7" spans="1:19" s="13" customFormat="1" ht="18" customHeight="1" x14ac:dyDescent="0.45">
      <c r="A7" s="161" t="s">
        <v>69</v>
      </c>
      <c r="B7" s="71" t="str">
        <f>input1!B7</f>
        <v>61</v>
      </c>
      <c r="C7" s="86" t="str">
        <f>input1!C7</f>
        <v>00964</v>
      </c>
      <c r="D7" s="87" t="str">
        <f>input1!D7</f>
        <v>นาย ยุทธการ ทุเรียนทอง</v>
      </c>
      <c r="E7" s="88">
        <f>input1!E7</f>
        <v>1</v>
      </c>
      <c r="F7" s="106" t="str">
        <f t="shared" si="0"/>
        <v>ชาย</v>
      </c>
      <c r="G7" s="107">
        <f>input1!AF7</f>
        <v>12</v>
      </c>
      <c r="H7" s="104" t="str">
        <f t="shared" si="1"/>
        <v>เสี่ยง/มีปัญหา</v>
      </c>
      <c r="I7" s="109">
        <f>input1!AI7</f>
        <v>7</v>
      </c>
      <c r="J7" s="104" t="str">
        <f t="shared" si="2"/>
        <v>ปกติ</v>
      </c>
      <c r="K7" s="107">
        <f>input1!AM7</f>
        <v>10</v>
      </c>
      <c r="L7" s="104" t="str">
        <f t="shared" si="3"/>
        <v>ปกติ</v>
      </c>
      <c r="M7" s="109">
        <f>input1!AQ7</f>
        <v>8</v>
      </c>
      <c r="N7" s="104" t="str">
        <f t="shared" si="4"/>
        <v>ปกติ</v>
      </c>
      <c r="O7" s="107">
        <f>input1!AS7</f>
        <v>11</v>
      </c>
      <c r="P7" s="105" t="str">
        <f t="shared" si="5"/>
        <v>มีจุดแข็ง</v>
      </c>
      <c r="Q7" s="108">
        <f t="shared" si="6"/>
        <v>48</v>
      </c>
      <c r="R7" s="128">
        <f t="shared" si="7"/>
        <v>48</v>
      </c>
      <c r="S7" s="119" t="str">
        <f t="shared" si="8"/>
        <v>ปกติ</v>
      </c>
    </row>
    <row r="8" spans="1:19" s="13" customFormat="1" ht="18" customHeight="1" thickBot="1" x14ac:dyDescent="0.5">
      <c r="A8" s="162" t="s">
        <v>70</v>
      </c>
      <c r="B8" s="72" t="str">
        <f>input1!B8</f>
        <v>61</v>
      </c>
      <c r="C8" s="110" t="str">
        <f>input1!C8</f>
        <v>00761</v>
      </c>
      <c r="D8" s="111" t="str">
        <f>input1!D8</f>
        <v>นาย วรัญญู นุดเทียน</v>
      </c>
      <c r="E8" s="112">
        <f>input1!E8</f>
        <v>1</v>
      </c>
      <c r="F8" s="113" t="str">
        <f t="shared" si="0"/>
        <v>ชาย</v>
      </c>
      <c r="G8" s="114">
        <f>input1!AF8</f>
        <v>6</v>
      </c>
      <c r="H8" s="117" t="str">
        <f t="shared" si="1"/>
        <v>ปกติ</v>
      </c>
      <c r="I8" s="116">
        <f>input1!AI8</f>
        <v>8</v>
      </c>
      <c r="J8" s="117" t="str">
        <f t="shared" si="2"/>
        <v>ปกติ</v>
      </c>
      <c r="K8" s="114">
        <f>input1!AM8</f>
        <v>5</v>
      </c>
      <c r="L8" s="117" t="str">
        <f t="shared" si="3"/>
        <v>ปกติ</v>
      </c>
      <c r="M8" s="116">
        <f>input1!AQ8</f>
        <v>8</v>
      </c>
      <c r="N8" s="117" t="str">
        <f t="shared" si="4"/>
        <v>ปกติ</v>
      </c>
      <c r="O8" s="114">
        <f>input1!AS8</f>
        <v>14</v>
      </c>
      <c r="P8" s="118" t="str">
        <f t="shared" si="5"/>
        <v>มีจุดแข็ง</v>
      </c>
      <c r="Q8" s="115">
        <f t="shared" si="6"/>
        <v>41</v>
      </c>
      <c r="R8" s="129">
        <f t="shared" si="7"/>
        <v>41</v>
      </c>
      <c r="S8" s="113" t="str">
        <f t="shared" si="8"/>
        <v>ปกติ</v>
      </c>
    </row>
    <row r="9" spans="1:19" s="13" customFormat="1" ht="18" customHeight="1" x14ac:dyDescent="0.45">
      <c r="A9" s="159" t="s">
        <v>71</v>
      </c>
      <c r="B9" s="71" t="str">
        <f>input1!B9</f>
        <v>61</v>
      </c>
      <c r="C9" s="86" t="str">
        <f>input1!C9</f>
        <v>00643</v>
      </c>
      <c r="D9" s="87" t="str">
        <f>input1!D9</f>
        <v>นาย วีรพงษ์ ทองจิตติ</v>
      </c>
      <c r="E9" s="88">
        <f>input1!E9</f>
        <v>1</v>
      </c>
      <c r="F9" s="119" t="str">
        <f t="shared" si="0"/>
        <v>ชาย</v>
      </c>
      <c r="G9" s="101">
        <f>input1!AF9</f>
        <v>9</v>
      </c>
      <c r="H9" s="104" t="str">
        <f t="shared" si="1"/>
        <v>ปกติ</v>
      </c>
      <c r="I9" s="103">
        <f>input1!AI9</f>
        <v>7</v>
      </c>
      <c r="J9" s="104" t="str">
        <f t="shared" si="2"/>
        <v>ปกติ</v>
      </c>
      <c r="K9" s="101">
        <f>input1!AM9</f>
        <v>6</v>
      </c>
      <c r="L9" s="104" t="str">
        <f t="shared" si="3"/>
        <v>ปกติ</v>
      </c>
      <c r="M9" s="103">
        <f>input1!AQ9</f>
        <v>13</v>
      </c>
      <c r="N9" s="104" t="str">
        <f t="shared" si="4"/>
        <v>เสี่ยง/มีปัญหา</v>
      </c>
      <c r="O9" s="101">
        <f>input1!AS9</f>
        <v>11</v>
      </c>
      <c r="P9" s="105" t="str">
        <f t="shared" si="5"/>
        <v>มีจุดแข็ง</v>
      </c>
      <c r="Q9" s="102">
        <f t="shared" si="6"/>
        <v>46</v>
      </c>
      <c r="R9" s="127">
        <f t="shared" si="7"/>
        <v>46</v>
      </c>
      <c r="S9" s="119" t="str">
        <f t="shared" si="8"/>
        <v>ปกติ</v>
      </c>
    </row>
    <row r="10" spans="1:19" s="13" customFormat="1" ht="18" customHeight="1" x14ac:dyDescent="0.45">
      <c r="A10" s="73" t="s">
        <v>72</v>
      </c>
      <c r="B10" s="71" t="str">
        <f>input1!B10</f>
        <v>61</v>
      </c>
      <c r="C10" s="86" t="str">
        <f>input1!C10</f>
        <v>00651</v>
      </c>
      <c r="D10" s="87" t="str">
        <f>input1!D10</f>
        <v>นาย อนุรักษ์ สร้อยสนธิ์</v>
      </c>
      <c r="E10" s="88">
        <f>input1!E10</f>
        <v>1</v>
      </c>
      <c r="F10" s="106" t="str">
        <f t="shared" si="0"/>
        <v>ชาย</v>
      </c>
      <c r="G10" s="107">
        <f>input1!AF10</f>
        <v>6</v>
      </c>
      <c r="H10" s="104" t="str">
        <f t="shared" si="1"/>
        <v>ปกติ</v>
      </c>
      <c r="I10" s="109">
        <f>input1!AI10</f>
        <v>8</v>
      </c>
      <c r="J10" s="104" t="str">
        <f t="shared" si="2"/>
        <v>ปกติ</v>
      </c>
      <c r="K10" s="107">
        <f>input1!AM10</f>
        <v>7</v>
      </c>
      <c r="L10" s="104" t="str">
        <f t="shared" si="3"/>
        <v>ปกติ</v>
      </c>
      <c r="M10" s="109">
        <f>input1!AQ10</f>
        <v>9</v>
      </c>
      <c r="N10" s="104" t="str">
        <f t="shared" si="4"/>
        <v>ปกติ</v>
      </c>
      <c r="O10" s="107">
        <f>input1!AS10</f>
        <v>9</v>
      </c>
      <c r="P10" s="105" t="str">
        <f t="shared" si="5"/>
        <v>ไม่มีจุดแข็ง</v>
      </c>
      <c r="Q10" s="108">
        <f t="shared" si="6"/>
        <v>39</v>
      </c>
      <c r="R10" s="128">
        <f t="shared" si="7"/>
        <v>39</v>
      </c>
      <c r="S10" s="119" t="str">
        <f t="shared" si="8"/>
        <v>ปกติ</v>
      </c>
    </row>
    <row r="11" spans="1:19" s="13" customFormat="1" ht="18" customHeight="1" x14ac:dyDescent="0.45">
      <c r="A11" s="160" t="s">
        <v>73</v>
      </c>
      <c r="B11" s="71" t="str">
        <f>input1!B11</f>
        <v>61</v>
      </c>
      <c r="C11" s="86" t="str">
        <f>input1!C11</f>
        <v>00685</v>
      </c>
      <c r="D11" s="87" t="str">
        <f>input1!D11</f>
        <v>นางสาว กุลนิภา กลิ่นเพ็ญ</v>
      </c>
      <c r="E11" s="88">
        <f>input1!E11</f>
        <v>2</v>
      </c>
      <c r="F11" s="106" t="str">
        <f t="shared" si="0"/>
        <v>หญิง</v>
      </c>
      <c r="G11" s="107">
        <f>input1!AF11</f>
        <v>8</v>
      </c>
      <c r="H11" s="104" t="str">
        <f t="shared" si="1"/>
        <v>ปกติ</v>
      </c>
      <c r="I11" s="109">
        <f>input1!AI11</f>
        <v>8</v>
      </c>
      <c r="J11" s="104" t="str">
        <f t="shared" si="2"/>
        <v>ปกติ</v>
      </c>
      <c r="K11" s="107">
        <f>input1!AM11</f>
        <v>10</v>
      </c>
      <c r="L11" s="104" t="str">
        <f t="shared" si="3"/>
        <v>ปกติ</v>
      </c>
      <c r="M11" s="109">
        <f>input1!AQ11</f>
        <v>7</v>
      </c>
      <c r="N11" s="104" t="str">
        <f t="shared" si="4"/>
        <v>ปกติ</v>
      </c>
      <c r="O11" s="107">
        <f>input1!AS11</f>
        <v>10</v>
      </c>
      <c r="P11" s="105" t="str">
        <f t="shared" si="5"/>
        <v>ไม่มีจุดแข็ง</v>
      </c>
      <c r="Q11" s="108">
        <f t="shared" si="6"/>
        <v>43</v>
      </c>
      <c r="R11" s="128">
        <f t="shared" si="7"/>
        <v>43</v>
      </c>
      <c r="S11" s="119" t="str">
        <f t="shared" si="8"/>
        <v>ปกติ</v>
      </c>
    </row>
    <row r="12" spans="1:19" s="13" customFormat="1" ht="18" customHeight="1" x14ac:dyDescent="0.45">
      <c r="A12" s="161" t="s">
        <v>74</v>
      </c>
      <c r="B12" s="71" t="str">
        <f>input1!B12</f>
        <v>61</v>
      </c>
      <c r="C12" s="86" t="str">
        <f>input1!C12</f>
        <v>00736</v>
      </c>
      <c r="D12" s="87" t="str">
        <f>input1!D12</f>
        <v>นางสาว จันทร์รฉัตร เนตรยิ้ม</v>
      </c>
      <c r="E12" s="88">
        <f>input1!E12</f>
        <v>2</v>
      </c>
      <c r="F12" s="106" t="str">
        <f t="shared" si="0"/>
        <v>หญิง</v>
      </c>
      <c r="G12" s="107">
        <f>input1!AF12</f>
        <v>5</v>
      </c>
      <c r="H12" s="104" t="str">
        <f t="shared" si="1"/>
        <v>ปกติ</v>
      </c>
      <c r="I12" s="109">
        <f>input1!AI12</f>
        <v>8</v>
      </c>
      <c r="J12" s="104" t="str">
        <f t="shared" si="2"/>
        <v>ปกติ</v>
      </c>
      <c r="K12" s="107">
        <f>input1!AM12</f>
        <v>7</v>
      </c>
      <c r="L12" s="104" t="str">
        <f t="shared" si="3"/>
        <v>ปกติ</v>
      </c>
      <c r="M12" s="109">
        <f>input1!AQ12</f>
        <v>6</v>
      </c>
      <c r="N12" s="104" t="str">
        <f t="shared" si="4"/>
        <v>ปกติ</v>
      </c>
      <c r="O12" s="107">
        <f>input1!AS12</f>
        <v>11</v>
      </c>
      <c r="P12" s="105" t="str">
        <f t="shared" si="5"/>
        <v>มีจุดแข็ง</v>
      </c>
      <c r="Q12" s="108">
        <f t="shared" si="6"/>
        <v>37</v>
      </c>
      <c r="R12" s="128">
        <f t="shared" si="7"/>
        <v>37</v>
      </c>
      <c r="S12" s="119" t="str">
        <f t="shared" si="8"/>
        <v>ปกติ</v>
      </c>
    </row>
    <row r="13" spans="1:19" s="13" customFormat="1" ht="18" customHeight="1" thickBot="1" x14ac:dyDescent="0.5">
      <c r="A13" s="162" t="s">
        <v>75</v>
      </c>
      <c r="B13" s="72" t="str">
        <f>input1!B13</f>
        <v>61</v>
      </c>
      <c r="C13" s="110" t="str">
        <f>input1!C13</f>
        <v>00656</v>
      </c>
      <c r="D13" s="111" t="str">
        <f>input1!D13</f>
        <v>นางสาว ณัฐริกา เขียวเล็ก</v>
      </c>
      <c r="E13" s="112">
        <f>input1!E13</f>
        <v>2</v>
      </c>
      <c r="F13" s="113" t="str">
        <f t="shared" si="0"/>
        <v>หญิง</v>
      </c>
      <c r="G13" s="114">
        <f>input1!AF13</f>
        <v>11</v>
      </c>
      <c r="H13" s="117" t="str">
        <f t="shared" si="1"/>
        <v>เสี่ยง/มีปัญหา</v>
      </c>
      <c r="I13" s="116">
        <f>input1!AI13</f>
        <v>10</v>
      </c>
      <c r="J13" s="117" t="str">
        <f t="shared" si="2"/>
        <v>เสี่ยง/มีปัญหา</v>
      </c>
      <c r="K13" s="114">
        <f>input1!AM13</f>
        <v>8</v>
      </c>
      <c r="L13" s="117" t="str">
        <f t="shared" si="3"/>
        <v>ปกติ</v>
      </c>
      <c r="M13" s="116">
        <f>input1!AQ13</f>
        <v>6</v>
      </c>
      <c r="N13" s="117" t="str">
        <f t="shared" si="4"/>
        <v>ปกติ</v>
      </c>
      <c r="O13" s="114">
        <f>input1!AS13</f>
        <v>14</v>
      </c>
      <c r="P13" s="118" t="str">
        <f t="shared" si="5"/>
        <v>มีจุดแข็ง</v>
      </c>
      <c r="Q13" s="115">
        <f t="shared" si="6"/>
        <v>49</v>
      </c>
      <c r="R13" s="129">
        <f t="shared" si="7"/>
        <v>49</v>
      </c>
      <c r="S13" s="113" t="str">
        <f t="shared" si="8"/>
        <v>เสี่ยง/มีปัญหา</v>
      </c>
    </row>
    <row r="14" spans="1:19" s="13" customFormat="1" ht="18" customHeight="1" x14ac:dyDescent="0.45">
      <c r="A14" s="159" t="s">
        <v>76</v>
      </c>
      <c r="B14" s="71" t="str">
        <f>input1!B14</f>
        <v>61</v>
      </c>
      <c r="C14" s="86" t="str">
        <f>input1!C14</f>
        <v>00690</v>
      </c>
      <c r="D14" s="87" t="str">
        <f>input1!D14</f>
        <v>นางสาว ธนัชชา มหึมา</v>
      </c>
      <c r="E14" s="88">
        <f>input1!E14</f>
        <v>2</v>
      </c>
      <c r="F14" s="119" t="str">
        <f t="shared" si="0"/>
        <v>หญิง</v>
      </c>
      <c r="G14" s="101">
        <f>input1!AF14</f>
        <v>7</v>
      </c>
      <c r="H14" s="104" t="str">
        <f t="shared" si="1"/>
        <v>ปกติ</v>
      </c>
      <c r="I14" s="103">
        <f>input1!AI14</f>
        <v>10</v>
      </c>
      <c r="J14" s="104" t="str">
        <f t="shared" si="2"/>
        <v>เสี่ยง/มีปัญหา</v>
      </c>
      <c r="K14" s="101">
        <f>input1!AM14</f>
        <v>7</v>
      </c>
      <c r="L14" s="104" t="str">
        <f t="shared" si="3"/>
        <v>ปกติ</v>
      </c>
      <c r="M14" s="103">
        <f>input1!AQ14</f>
        <v>9</v>
      </c>
      <c r="N14" s="104" t="str">
        <f t="shared" si="4"/>
        <v>ปกติ</v>
      </c>
      <c r="O14" s="101">
        <f>input1!AS14</f>
        <v>11</v>
      </c>
      <c r="P14" s="105" t="str">
        <f t="shared" si="5"/>
        <v>มีจุดแข็ง</v>
      </c>
      <c r="Q14" s="102">
        <f t="shared" si="6"/>
        <v>44</v>
      </c>
      <c r="R14" s="127">
        <f t="shared" si="7"/>
        <v>44</v>
      </c>
      <c r="S14" s="119" t="str">
        <f t="shared" si="8"/>
        <v>ปกติ</v>
      </c>
    </row>
    <row r="15" spans="1:19" s="13" customFormat="1" ht="18" customHeight="1" x14ac:dyDescent="0.45">
      <c r="A15" s="73" t="s">
        <v>77</v>
      </c>
      <c r="B15" s="71" t="str">
        <f>input1!B15</f>
        <v>61</v>
      </c>
      <c r="C15" s="86" t="str">
        <f>input1!C15</f>
        <v>01306</v>
      </c>
      <c r="D15" s="87" t="str">
        <f>input1!D15</f>
        <v>นางสาว น้ำทิพย์ น้ำเต้าไฟ</v>
      </c>
      <c r="E15" s="88">
        <f>input1!E15</f>
        <v>2</v>
      </c>
      <c r="F15" s="106" t="str">
        <f t="shared" si="0"/>
        <v>หญิง</v>
      </c>
      <c r="G15" s="107">
        <f>input1!AF15</f>
        <v>13</v>
      </c>
      <c r="H15" s="104" t="str">
        <f t="shared" si="1"/>
        <v>เสี่ยง/มีปัญหา</v>
      </c>
      <c r="I15" s="109">
        <f>input1!AI15</f>
        <v>9</v>
      </c>
      <c r="J15" s="104" t="str">
        <f t="shared" si="2"/>
        <v>ปกติ</v>
      </c>
      <c r="K15" s="107">
        <f>input1!AM15</f>
        <v>14</v>
      </c>
      <c r="L15" s="104" t="str">
        <f t="shared" si="3"/>
        <v>เสี่ยง/มีปัญหา</v>
      </c>
      <c r="M15" s="109">
        <f>input1!AQ15</f>
        <v>9</v>
      </c>
      <c r="N15" s="104" t="str">
        <f t="shared" si="4"/>
        <v>ปกติ</v>
      </c>
      <c r="O15" s="107">
        <f>input1!AS15</f>
        <v>10</v>
      </c>
      <c r="P15" s="105" t="str">
        <f t="shared" si="5"/>
        <v>ไม่มีจุดแข็ง</v>
      </c>
      <c r="Q15" s="108">
        <f t="shared" si="6"/>
        <v>55</v>
      </c>
      <c r="R15" s="128">
        <f t="shared" si="7"/>
        <v>55</v>
      </c>
      <c r="S15" s="119" t="str">
        <f t="shared" si="8"/>
        <v>เสี่ยง/มีปัญหา</v>
      </c>
    </row>
    <row r="16" spans="1:19" s="13" customFormat="1" ht="18" customHeight="1" x14ac:dyDescent="0.45">
      <c r="A16" s="160" t="s">
        <v>78</v>
      </c>
      <c r="B16" s="71" t="str">
        <f>input1!B16</f>
        <v>61</v>
      </c>
      <c r="C16" s="86" t="str">
        <f>input1!C16</f>
        <v>00692</v>
      </c>
      <c r="D16" s="87" t="str">
        <f>input1!D16</f>
        <v>นางสาว นิรชา เกษแก้ว</v>
      </c>
      <c r="E16" s="88">
        <f>input1!E16</f>
        <v>2</v>
      </c>
      <c r="F16" s="106" t="str">
        <f t="shared" si="0"/>
        <v>หญิง</v>
      </c>
      <c r="G16" s="107">
        <f>input1!AF16</f>
        <v>7</v>
      </c>
      <c r="H16" s="104" t="str">
        <f t="shared" si="1"/>
        <v>ปกติ</v>
      </c>
      <c r="I16" s="109">
        <f>input1!AI16</f>
        <v>7</v>
      </c>
      <c r="J16" s="104" t="str">
        <f t="shared" si="2"/>
        <v>ปกติ</v>
      </c>
      <c r="K16" s="107">
        <f>input1!AM16</f>
        <v>8</v>
      </c>
      <c r="L16" s="104" t="str">
        <f t="shared" si="3"/>
        <v>ปกติ</v>
      </c>
      <c r="M16" s="109">
        <f>input1!AQ16</f>
        <v>8</v>
      </c>
      <c r="N16" s="104" t="str">
        <f t="shared" si="4"/>
        <v>ปกติ</v>
      </c>
      <c r="O16" s="107">
        <f>input1!AS16</f>
        <v>12</v>
      </c>
      <c r="P16" s="105" t="str">
        <f t="shared" si="5"/>
        <v>มีจุดแข็ง</v>
      </c>
      <c r="Q16" s="108">
        <f t="shared" si="6"/>
        <v>42</v>
      </c>
      <c r="R16" s="128">
        <f t="shared" si="7"/>
        <v>42</v>
      </c>
      <c r="S16" s="119" t="str">
        <f t="shared" si="8"/>
        <v>ปกติ</v>
      </c>
    </row>
    <row r="17" spans="1:31" s="13" customFormat="1" ht="18" customHeight="1" x14ac:dyDescent="0.45">
      <c r="A17" s="161" t="s">
        <v>79</v>
      </c>
      <c r="B17" s="71" t="str">
        <f>input1!B17</f>
        <v>61</v>
      </c>
      <c r="C17" s="86" t="str">
        <f>input1!C17</f>
        <v>00963</v>
      </c>
      <c r="D17" s="87" t="str">
        <f>input1!D17</f>
        <v>นางสาว ยุภาวดี ทุเรียนทอง</v>
      </c>
      <c r="E17" s="88">
        <f>input1!E17</f>
        <v>2</v>
      </c>
      <c r="F17" s="106" t="str">
        <f t="shared" si="0"/>
        <v>หญิง</v>
      </c>
      <c r="G17" s="107">
        <f>input1!AF17</f>
        <v>12</v>
      </c>
      <c r="H17" s="104" t="str">
        <f t="shared" si="1"/>
        <v>เสี่ยง/มีปัญหา</v>
      </c>
      <c r="I17" s="109">
        <f>input1!AI17</f>
        <v>7</v>
      </c>
      <c r="J17" s="104" t="str">
        <f t="shared" si="2"/>
        <v>ปกติ</v>
      </c>
      <c r="K17" s="107">
        <f>input1!AM17</f>
        <v>10</v>
      </c>
      <c r="L17" s="104" t="str">
        <f t="shared" si="3"/>
        <v>ปกติ</v>
      </c>
      <c r="M17" s="109">
        <f>input1!AQ17</f>
        <v>8</v>
      </c>
      <c r="N17" s="104" t="str">
        <f t="shared" si="4"/>
        <v>ปกติ</v>
      </c>
      <c r="O17" s="107">
        <f>input1!AS17</f>
        <v>12</v>
      </c>
      <c r="P17" s="105" t="str">
        <f t="shared" si="5"/>
        <v>มีจุดแข็ง</v>
      </c>
      <c r="Q17" s="108">
        <f t="shared" si="6"/>
        <v>49</v>
      </c>
      <c r="R17" s="128">
        <f t="shared" si="7"/>
        <v>49</v>
      </c>
      <c r="S17" s="119" t="str">
        <f t="shared" si="8"/>
        <v>เสี่ยง/มีปัญหา</v>
      </c>
    </row>
    <row r="18" spans="1:31" s="13" customFormat="1" ht="18" customHeight="1" thickBot="1" x14ac:dyDescent="0.5">
      <c r="A18" s="162" t="s">
        <v>80</v>
      </c>
      <c r="B18" s="72" t="str">
        <f>input1!B18</f>
        <v>61</v>
      </c>
      <c r="C18" s="110" t="str">
        <f>input1!C18</f>
        <v>00703</v>
      </c>
      <c r="D18" s="111" t="str">
        <f>input1!D18</f>
        <v>นางสาว ศิริลักษณ์ ทองอ่อน</v>
      </c>
      <c r="E18" s="112">
        <f>input1!E18</f>
        <v>2</v>
      </c>
      <c r="F18" s="113" t="str">
        <f t="shared" si="0"/>
        <v>หญิง</v>
      </c>
      <c r="G18" s="114">
        <f>input1!AF18</f>
        <v>9</v>
      </c>
      <c r="H18" s="117" t="str">
        <f t="shared" si="1"/>
        <v>ปกติ</v>
      </c>
      <c r="I18" s="116">
        <f>input1!AI18</f>
        <v>7</v>
      </c>
      <c r="J18" s="117" t="str">
        <f t="shared" si="2"/>
        <v>ปกติ</v>
      </c>
      <c r="K18" s="114">
        <f>input1!AM18</f>
        <v>9</v>
      </c>
      <c r="L18" s="117" t="str">
        <f t="shared" si="3"/>
        <v>ปกติ</v>
      </c>
      <c r="M18" s="116">
        <f>input1!AQ18</f>
        <v>7</v>
      </c>
      <c r="N18" s="117" t="str">
        <f t="shared" si="4"/>
        <v>ปกติ</v>
      </c>
      <c r="O18" s="114">
        <f>input1!AS18</f>
        <v>10</v>
      </c>
      <c r="P18" s="118" t="str">
        <f t="shared" si="5"/>
        <v>ไม่มีจุดแข็ง</v>
      </c>
      <c r="Q18" s="115">
        <f t="shared" si="6"/>
        <v>42</v>
      </c>
      <c r="R18" s="129">
        <f t="shared" si="7"/>
        <v>42</v>
      </c>
      <c r="S18" s="113" t="str">
        <f t="shared" si="8"/>
        <v>ปกติ</v>
      </c>
    </row>
    <row r="19" spans="1:31" s="13" customFormat="1" ht="18" customHeight="1" x14ac:dyDescent="0.45">
      <c r="A19" s="159" t="s">
        <v>81</v>
      </c>
      <c r="B19" s="71" t="str">
        <f>input1!B19</f>
        <v>61</v>
      </c>
      <c r="C19" s="86" t="str">
        <f>input1!C19</f>
        <v>00778</v>
      </c>
      <c r="D19" s="87" t="str">
        <f>input1!D19</f>
        <v>นางสาว หนึ่งฤทัย จึงเจริญ</v>
      </c>
      <c r="E19" s="88">
        <f>input1!E19</f>
        <v>2</v>
      </c>
      <c r="F19" s="119" t="str">
        <f t="shared" si="0"/>
        <v>หญิง</v>
      </c>
      <c r="G19" s="101">
        <f>input1!AF19</f>
        <v>13</v>
      </c>
      <c r="H19" s="104" t="str">
        <f t="shared" si="1"/>
        <v>เสี่ยง/มีปัญหา</v>
      </c>
      <c r="I19" s="103">
        <f>input1!AI19</f>
        <v>8</v>
      </c>
      <c r="J19" s="104" t="str">
        <f t="shared" si="2"/>
        <v>ปกติ</v>
      </c>
      <c r="K19" s="101">
        <f>input1!AM19</f>
        <v>6</v>
      </c>
      <c r="L19" s="104" t="str">
        <f t="shared" si="3"/>
        <v>ปกติ</v>
      </c>
      <c r="M19" s="103">
        <f>input1!AQ19</f>
        <v>9</v>
      </c>
      <c r="N19" s="104" t="str">
        <f t="shared" si="4"/>
        <v>ปกติ</v>
      </c>
      <c r="O19" s="101">
        <f>input1!AS19</f>
        <v>14</v>
      </c>
      <c r="P19" s="105" t="str">
        <f t="shared" si="5"/>
        <v>มีจุดแข็ง</v>
      </c>
      <c r="Q19" s="102">
        <f t="shared" si="6"/>
        <v>50</v>
      </c>
      <c r="R19" s="127">
        <f t="shared" si="7"/>
        <v>50</v>
      </c>
      <c r="S19" s="119" t="str">
        <f t="shared" si="8"/>
        <v>เสี่ยง/มีปัญหา</v>
      </c>
    </row>
    <row r="20" spans="1:31" s="13" customFormat="1" ht="18" customHeight="1" x14ac:dyDescent="0.45">
      <c r="A20" s="73" t="s">
        <v>29</v>
      </c>
      <c r="B20" s="71" t="str">
        <f>input1!B20</f>
        <v>61</v>
      </c>
      <c r="C20" s="86" t="str">
        <f>input1!C20</f>
        <v>00706</v>
      </c>
      <c r="D20" s="87" t="str">
        <f>input1!D20</f>
        <v>นางสาว อรอนงค์ เกษสาคร</v>
      </c>
      <c r="E20" s="88">
        <f>input1!E20</f>
        <v>2</v>
      </c>
      <c r="F20" s="106" t="str">
        <f t="shared" si="0"/>
        <v>หญิง</v>
      </c>
      <c r="G20" s="107">
        <f>input1!AF20</f>
        <v>6</v>
      </c>
      <c r="H20" s="104" t="str">
        <f t="shared" si="1"/>
        <v>ปกติ</v>
      </c>
      <c r="I20" s="109">
        <f>input1!AI20</f>
        <v>7</v>
      </c>
      <c r="J20" s="104" t="str">
        <f t="shared" si="2"/>
        <v>ปกติ</v>
      </c>
      <c r="K20" s="107">
        <f>input1!AM20</f>
        <v>5</v>
      </c>
      <c r="L20" s="104" t="str">
        <f t="shared" si="3"/>
        <v>ปกติ</v>
      </c>
      <c r="M20" s="109">
        <f>input1!AQ20</f>
        <v>7</v>
      </c>
      <c r="N20" s="104" t="str">
        <f t="shared" si="4"/>
        <v>ปกติ</v>
      </c>
      <c r="O20" s="107">
        <f>input1!AS20</f>
        <v>15</v>
      </c>
      <c r="P20" s="105" t="str">
        <f t="shared" si="5"/>
        <v>มีจุดแข็ง</v>
      </c>
      <c r="Q20" s="108">
        <f t="shared" si="6"/>
        <v>40</v>
      </c>
      <c r="R20" s="128">
        <f t="shared" si="7"/>
        <v>40</v>
      </c>
      <c r="S20" s="11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71" t="str">
        <f>input1!B21</f>
        <v>61</v>
      </c>
      <c r="C21" s="86" t="str">
        <f>input1!C21</f>
        <v>00669</v>
      </c>
      <c r="D21" s="87" t="str">
        <f>input1!D21</f>
        <v>นางสาว อริสษา อินโท</v>
      </c>
      <c r="E21" s="88">
        <f>input1!E21</f>
        <v>2</v>
      </c>
      <c r="F21" s="106" t="str">
        <f t="shared" si="0"/>
        <v>หญิง</v>
      </c>
      <c r="G21" s="107">
        <f>input1!AF21</f>
        <v>6</v>
      </c>
      <c r="H21" s="104" t="str">
        <f t="shared" si="1"/>
        <v>ปกติ</v>
      </c>
      <c r="I21" s="109">
        <f>input1!AI21</f>
        <v>8</v>
      </c>
      <c r="J21" s="104" t="str">
        <f t="shared" si="2"/>
        <v>ปกติ</v>
      </c>
      <c r="K21" s="107">
        <f>input1!AM21</f>
        <v>8</v>
      </c>
      <c r="L21" s="104" t="str">
        <f t="shared" si="3"/>
        <v>ปกติ</v>
      </c>
      <c r="M21" s="109">
        <f>input1!AQ21</f>
        <v>8</v>
      </c>
      <c r="N21" s="104" t="str">
        <f t="shared" si="4"/>
        <v>ปกติ</v>
      </c>
      <c r="O21" s="107">
        <f>input1!AS21</f>
        <v>10</v>
      </c>
      <c r="P21" s="105" t="str">
        <f t="shared" si="5"/>
        <v>ไม่มีจุดแข็ง</v>
      </c>
      <c r="Q21" s="108">
        <f t="shared" si="6"/>
        <v>40</v>
      </c>
      <c r="R21" s="128">
        <f t="shared" si="7"/>
        <v>40</v>
      </c>
      <c r="S21" s="11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61" t="s">
        <v>31</v>
      </c>
      <c r="B22" s="71" t="e">
        <f>input1!#REF!</f>
        <v>#REF!</v>
      </c>
      <c r="C22" s="86" t="e">
        <f>input1!#REF!</f>
        <v>#REF!</v>
      </c>
      <c r="D22" s="87" t="e">
        <f>input1!#REF!</f>
        <v>#REF!</v>
      </c>
      <c r="E22" s="88" t="e">
        <f>input1!#REF!</f>
        <v>#REF!</v>
      </c>
      <c r="F22" s="106" t="e">
        <f t="shared" si="0"/>
        <v>#REF!</v>
      </c>
      <c r="G22" s="107" t="e">
        <f>input1!#REF!</f>
        <v>#REF!</v>
      </c>
      <c r="H22" s="104" t="e">
        <f t="shared" si="1"/>
        <v>#REF!</v>
      </c>
      <c r="I22" s="109" t="e">
        <f>input1!#REF!</f>
        <v>#REF!</v>
      </c>
      <c r="J22" s="104" t="e">
        <f t="shared" si="2"/>
        <v>#REF!</v>
      </c>
      <c r="K22" s="107" t="e">
        <f>input1!#REF!</f>
        <v>#REF!</v>
      </c>
      <c r="L22" s="104" t="e">
        <f t="shared" si="3"/>
        <v>#REF!</v>
      </c>
      <c r="M22" s="109" t="e">
        <f>input1!#REF!</f>
        <v>#REF!</v>
      </c>
      <c r="N22" s="104" t="e">
        <f t="shared" si="4"/>
        <v>#REF!</v>
      </c>
      <c r="O22" s="107" t="e">
        <f>input1!#REF!</f>
        <v>#REF!</v>
      </c>
      <c r="P22" s="105" t="e">
        <f t="shared" si="5"/>
        <v>#REF!</v>
      </c>
      <c r="Q22" s="108" t="e">
        <f t="shared" si="6"/>
        <v>#REF!</v>
      </c>
      <c r="R22" s="128" t="e">
        <f t="shared" si="7"/>
        <v>#REF!</v>
      </c>
      <c r="S22" s="119" t="e">
        <f t="shared" si="8"/>
        <v>#REF!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2" t="s">
        <v>56</v>
      </c>
      <c r="B23" s="72" t="e">
        <f>input1!#REF!</f>
        <v>#REF!</v>
      </c>
      <c r="C23" s="110" t="e">
        <f>input1!#REF!</f>
        <v>#REF!</v>
      </c>
      <c r="D23" s="111" t="e">
        <f>input1!#REF!</f>
        <v>#REF!</v>
      </c>
      <c r="E23" s="112" t="e">
        <f>input1!#REF!</f>
        <v>#REF!</v>
      </c>
      <c r="F23" s="113" t="e">
        <f t="shared" si="0"/>
        <v>#REF!</v>
      </c>
      <c r="G23" s="114" t="e">
        <f>input1!#REF!</f>
        <v>#REF!</v>
      </c>
      <c r="H23" s="117" t="e">
        <f t="shared" si="1"/>
        <v>#REF!</v>
      </c>
      <c r="I23" s="116" t="e">
        <f>input1!#REF!</f>
        <v>#REF!</v>
      </c>
      <c r="J23" s="117" t="e">
        <f t="shared" si="2"/>
        <v>#REF!</v>
      </c>
      <c r="K23" s="114" t="e">
        <f>input1!#REF!</f>
        <v>#REF!</v>
      </c>
      <c r="L23" s="117" t="e">
        <f t="shared" si="3"/>
        <v>#REF!</v>
      </c>
      <c r="M23" s="116" t="e">
        <f>input1!#REF!</f>
        <v>#REF!</v>
      </c>
      <c r="N23" s="117" t="e">
        <f t="shared" si="4"/>
        <v>#REF!</v>
      </c>
      <c r="O23" s="114" t="e">
        <f>input1!#REF!</f>
        <v>#REF!</v>
      </c>
      <c r="P23" s="118" t="e">
        <f t="shared" si="5"/>
        <v>#REF!</v>
      </c>
      <c r="Q23" s="115" t="e">
        <f t="shared" si="6"/>
        <v>#REF!</v>
      </c>
      <c r="R23" s="129" t="e">
        <f t="shared" si="7"/>
        <v>#REF!</v>
      </c>
      <c r="S23" s="113" t="e">
        <f t="shared" si="8"/>
        <v>#REF!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59" t="s">
        <v>57</v>
      </c>
      <c r="B24" s="71" t="e">
        <f>input1!#REF!</f>
        <v>#REF!</v>
      </c>
      <c r="C24" s="86" t="e">
        <f>input1!#REF!</f>
        <v>#REF!</v>
      </c>
      <c r="D24" s="87" t="e">
        <f>input1!#REF!</f>
        <v>#REF!</v>
      </c>
      <c r="E24" s="88" t="e">
        <f>input1!#REF!</f>
        <v>#REF!</v>
      </c>
      <c r="F24" s="119" t="e">
        <f t="shared" si="0"/>
        <v>#REF!</v>
      </c>
      <c r="G24" s="101" t="e">
        <f>input1!#REF!</f>
        <v>#REF!</v>
      </c>
      <c r="H24" s="104" t="e">
        <f t="shared" si="1"/>
        <v>#REF!</v>
      </c>
      <c r="I24" s="103" t="e">
        <f>input1!#REF!</f>
        <v>#REF!</v>
      </c>
      <c r="J24" s="104" t="e">
        <f t="shared" si="2"/>
        <v>#REF!</v>
      </c>
      <c r="K24" s="101" t="e">
        <f>input1!#REF!</f>
        <v>#REF!</v>
      </c>
      <c r="L24" s="104" t="e">
        <f t="shared" si="3"/>
        <v>#REF!</v>
      </c>
      <c r="M24" s="103" t="e">
        <f>input1!#REF!</f>
        <v>#REF!</v>
      </c>
      <c r="N24" s="104" t="e">
        <f t="shared" si="4"/>
        <v>#REF!</v>
      </c>
      <c r="O24" s="101" t="e">
        <f>input1!#REF!</f>
        <v>#REF!</v>
      </c>
      <c r="P24" s="105" t="e">
        <f t="shared" si="5"/>
        <v>#REF!</v>
      </c>
      <c r="Q24" s="102" t="e">
        <f t="shared" si="6"/>
        <v>#REF!</v>
      </c>
      <c r="R24" s="127" t="e">
        <f t="shared" si="7"/>
        <v>#REF!</v>
      </c>
      <c r="S24" s="119" t="e">
        <f t="shared" si="8"/>
        <v>#REF!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73" t="s">
        <v>58</v>
      </c>
      <c r="B25" s="71" t="e">
        <f>input1!#REF!</f>
        <v>#REF!</v>
      </c>
      <c r="C25" s="86" t="e">
        <f>input1!#REF!</f>
        <v>#REF!</v>
      </c>
      <c r="D25" s="87" t="e">
        <f>input1!#REF!</f>
        <v>#REF!</v>
      </c>
      <c r="E25" s="88" t="e">
        <f>input1!#REF!</f>
        <v>#REF!</v>
      </c>
      <c r="F25" s="106" t="e">
        <f t="shared" si="0"/>
        <v>#REF!</v>
      </c>
      <c r="G25" s="107" t="e">
        <f>input1!#REF!</f>
        <v>#REF!</v>
      </c>
      <c r="H25" s="104" t="e">
        <f t="shared" si="1"/>
        <v>#REF!</v>
      </c>
      <c r="I25" s="109" t="e">
        <f>input1!#REF!</f>
        <v>#REF!</v>
      </c>
      <c r="J25" s="104" t="e">
        <f t="shared" si="2"/>
        <v>#REF!</v>
      </c>
      <c r="K25" s="107" t="e">
        <f>input1!#REF!</f>
        <v>#REF!</v>
      </c>
      <c r="L25" s="104" t="e">
        <f t="shared" si="3"/>
        <v>#REF!</v>
      </c>
      <c r="M25" s="109" t="e">
        <f>input1!#REF!</f>
        <v>#REF!</v>
      </c>
      <c r="N25" s="104" t="e">
        <f t="shared" si="4"/>
        <v>#REF!</v>
      </c>
      <c r="O25" s="107" t="e">
        <f>input1!#REF!</f>
        <v>#REF!</v>
      </c>
      <c r="P25" s="105" t="e">
        <f t="shared" si="5"/>
        <v>#REF!</v>
      </c>
      <c r="Q25" s="108" t="e">
        <f t="shared" si="6"/>
        <v>#REF!</v>
      </c>
      <c r="R25" s="128" t="e">
        <f t="shared" si="7"/>
        <v>#REF!</v>
      </c>
      <c r="S25" s="119" t="e">
        <f t="shared" si="8"/>
        <v>#REF!</v>
      </c>
    </row>
    <row r="26" spans="1:31" s="13" customFormat="1" ht="18" customHeight="1" x14ac:dyDescent="0.45">
      <c r="A26" s="160" t="s">
        <v>59</v>
      </c>
      <c r="B26" s="71" t="e">
        <f>input1!#REF!</f>
        <v>#REF!</v>
      </c>
      <c r="C26" s="86" t="e">
        <f>input1!#REF!</f>
        <v>#REF!</v>
      </c>
      <c r="D26" s="87" t="e">
        <f>input1!#REF!</f>
        <v>#REF!</v>
      </c>
      <c r="E26" s="88" t="e">
        <f>input1!#REF!</f>
        <v>#REF!</v>
      </c>
      <c r="F26" s="106" t="e">
        <f t="shared" si="0"/>
        <v>#REF!</v>
      </c>
      <c r="G26" s="107" t="e">
        <f>input1!#REF!</f>
        <v>#REF!</v>
      </c>
      <c r="H26" s="104" t="e">
        <f t="shared" si="1"/>
        <v>#REF!</v>
      </c>
      <c r="I26" s="109" t="e">
        <f>input1!#REF!</f>
        <v>#REF!</v>
      </c>
      <c r="J26" s="104" t="e">
        <f t="shared" si="2"/>
        <v>#REF!</v>
      </c>
      <c r="K26" s="107" t="e">
        <f>input1!#REF!</f>
        <v>#REF!</v>
      </c>
      <c r="L26" s="104" t="e">
        <f t="shared" si="3"/>
        <v>#REF!</v>
      </c>
      <c r="M26" s="109" t="e">
        <f>input1!#REF!</f>
        <v>#REF!</v>
      </c>
      <c r="N26" s="104" t="e">
        <f t="shared" si="4"/>
        <v>#REF!</v>
      </c>
      <c r="O26" s="107" t="e">
        <f>input1!#REF!</f>
        <v>#REF!</v>
      </c>
      <c r="P26" s="105" t="e">
        <f t="shared" si="5"/>
        <v>#REF!</v>
      </c>
      <c r="Q26" s="108" t="e">
        <f t="shared" si="6"/>
        <v>#REF!</v>
      </c>
      <c r="R26" s="128" t="e">
        <f t="shared" si="7"/>
        <v>#REF!</v>
      </c>
      <c r="S26" s="119" t="e">
        <f t="shared" si="8"/>
        <v>#REF!</v>
      </c>
    </row>
    <row r="27" spans="1:31" s="13" customFormat="1" ht="18" customHeight="1" x14ac:dyDescent="0.45">
      <c r="A27" s="161" t="s">
        <v>0</v>
      </c>
      <c r="B27" s="71" t="e">
        <f>input1!#REF!</f>
        <v>#REF!</v>
      </c>
      <c r="C27" s="86" t="e">
        <f>input1!#REF!</f>
        <v>#REF!</v>
      </c>
      <c r="D27" s="87" t="e">
        <f>input1!#REF!</f>
        <v>#REF!</v>
      </c>
      <c r="E27" s="88" t="e">
        <f>input1!#REF!</f>
        <v>#REF!</v>
      </c>
      <c r="F27" s="106" t="e">
        <f t="shared" si="0"/>
        <v>#REF!</v>
      </c>
      <c r="G27" s="107" t="e">
        <f>input1!#REF!</f>
        <v>#REF!</v>
      </c>
      <c r="H27" s="104" t="e">
        <f t="shared" si="1"/>
        <v>#REF!</v>
      </c>
      <c r="I27" s="109" t="e">
        <f>input1!#REF!</f>
        <v>#REF!</v>
      </c>
      <c r="J27" s="104" t="e">
        <f t="shared" si="2"/>
        <v>#REF!</v>
      </c>
      <c r="K27" s="107" t="e">
        <f>input1!#REF!</f>
        <v>#REF!</v>
      </c>
      <c r="L27" s="104" t="e">
        <f t="shared" si="3"/>
        <v>#REF!</v>
      </c>
      <c r="M27" s="109" t="e">
        <f>input1!#REF!</f>
        <v>#REF!</v>
      </c>
      <c r="N27" s="104" t="e">
        <f t="shared" si="4"/>
        <v>#REF!</v>
      </c>
      <c r="O27" s="107" t="e">
        <f>input1!#REF!</f>
        <v>#REF!</v>
      </c>
      <c r="P27" s="105" t="e">
        <f t="shared" si="5"/>
        <v>#REF!</v>
      </c>
      <c r="Q27" s="108" t="e">
        <f t="shared" si="6"/>
        <v>#REF!</v>
      </c>
      <c r="R27" s="128" t="e">
        <f t="shared" si="7"/>
        <v>#REF!</v>
      </c>
      <c r="S27" s="119" t="e">
        <f t="shared" si="8"/>
        <v>#REF!</v>
      </c>
    </row>
    <row r="28" spans="1:31" s="13" customFormat="1" ht="18" customHeight="1" thickBot="1" x14ac:dyDescent="0.5">
      <c r="A28" s="162" t="s">
        <v>1</v>
      </c>
      <c r="B28" s="72" t="e">
        <f>input1!#REF!</f>
        <v>#REF!</v>
      </c>
      <c r="C28" s="110" t="e">
        <f>input1!#REF!</f>
        <v>#REF!</v>
      </c>
      <c r="D28" s="111" t="e">
        <f>input1!#REF!</f>
        <v>#REF!</v>
      </c>
      <c r="E28" s="112" t="e">
        <f>input1!#REF!</f>
        <v>#REF!</v>
      </c>
      <c r="F28" s="113" t="e">
        <f t="shared" si="0"/>
        <v>#REF!</v>
      </c>
      <c r="G28" s="114" t="e">
        <f>input1!#REF!</f>
        <v>#REF!</v>
      </c>
      <c r="H28" s="117" t="e">
        <f t="shared" si="1"/>
        <v>#REF!</v>
      </c>
      <c r="I28" s="116" t="e">
        <f>input1!#REF!</f>
        <v>#REF!</v>
      </c>
      <c r="J28" s="117" t="e">
        <f t="shared" si="2"/>
        <v>#REF!</v>
      </c>
      <c r="K28" s="114" t="e">
        <f>input1!#REF!</f>
        <v>#REF!</v>
      </c>
      <c r="L28" s="117" t="e">
        <f t="shared" si="3"/>
        <v>#REF!</v>
      </c>
      <c r="M28" s="116" t="e">
        <f>input1!#REF!</f>
        <v>#REF!</v>
      </c>
      <c r="N28" s="117" t="e">
        <f t="shared" si="4"/>
        <v>#REF!</v>
      </c>
      <c r="O28" s="114" t="e">
        <f>input1!#REF!</f>
        <v>#REF!</v>
      </c>
      <c r="P28" s="118" t="e">
        <f t="shared" si="5"/>
        <v>#REF!</v>
      </c>
      <c r="Q28" s="115" t="e">
        <f t="shared" si="6"/>
        <v>#REF!</v>
      </c>
      <c r="R28" s="129" t="e">
        <f t="shared" si="7"/>
        <v>#REF!</v>
      </c>
      <c r="S28" s="113" t="e">
        <f t="shared" si="8"/>
        <v>#REF!</v>
      </c>
    </row>
    <row r="29" spans="1:31" s="13" customFormat="1" ht="18" customHeight="1" x14ac:dyDescent="0.45">
      <c r="A29" s="159" t="s">
        <v>2</v>
      </c>
      <c r="B29" s="71" t="e">
        <f>input1!#REF!</f>
        <v>#REF!</v>
      </c>
      <c r="C29" s="86" t="e">
        <f>input1!#REF!</f>
        <v>#REF!</v>
      </c>
      <c r="D29" s="87" t="e">
        <f>input1!#REF!</f>
        <v>#REF!</v>
      </c>
      <c r="E29" s="88" t="e">
        <f>input1!#REF!</f>
        <v>#REF!</v>
      </c>
      <c r="F29" s="119" t="e">
        <f t="shared" si="0"/>
        <v>#REF!</v>
      </c>
      <c r="G29" s="101" t="e">
        <f>input1!#REF!</f>
        <v>#REF!</v>
      </c>
      <c r="H29" s="104" t="e">
        <f t="shared" si="1"/>
        <v>#REF!</v>
      </c>
      <c r="I29" s="103" t="e">
        <f>input1!#REF!</f>
        <v>#REF!</v>
      </c>
      <c r="J29" s="104" t="e">
        <f t="shared" si="2"/>
        <v>#REF!</v>
      </c>
      <c r="K29" s="101" t="e">
        <f>input1!#REF!</f>
        <v>#REF!</v>
      </c>
      <c r="L29" s="104" t="e">
        <f t="shared" si="3"/>
        <v>#REF!</v>
      </c>
      <c r="M29" s="103" t="e">
        <f>input1!#REF!</f>
        <v>#REF!</v>
      </c>
      <c r="N29" s="104" t="e">
        <f t="shared" si="4"/>
        <v>#REF!</v>
      </c>
      <c r="O29" s="101" t="e">
        <f>input1!#REF!</f>
        <v>#REF!</v>
      </c>
      <c r="P29" s="105" t="e">
        <f t="shared" si="5"/>
        <v>#REF!</v>
      </c>
      <c r="Q29" s="102" t="e">
        <f t="shared" si="6"/>
        <v>#REF!</v>
      </c>
      <c r="R29" s="127" t="e">
        <f t="shared" si="7"/>
        <v>#REF!</v>
      </c>
      <c r="S29" s="119" t="e">
        <f t="shared" si="8"/>
        <v>#REF!</v>
      </c>
    </row>
    <row r="30" spans="1:31" s="13" customFormat="1" ht="18" customHeight="1" x14ac:dyDescent="0.45">
      <c r="A30" s="73" t="s">
        <v>3</v>
      </c>
      <c r="B30" s="71" t="e">
        <f>input1!#REF!</f>
        <v>#REF!</v>
      </c>
      <c r="C30" s="86" t="e">
        <f>input1!#REF!</f>
        <v>#REF!</v>
      </c>
      <c r="D30" s="87" t="e">
        <f>input1!#REF!</f>
        <v>#REF!</v>
      </c>
      <c r="E30" s="88" t="e">
        <f>input1!#REF!</f>
        <v>#REF!</v>
      </c>
      <c r="F30" s="106" t="e">
        <f t="shared" si="0"/>
        <v>#REF!</v>
      </c>
      <c r="G30" s="107" t="e">
        <f>input1!#REF!</f>
        <v>#REF!</v>
      </c>
      <c r="H30" s="104" t="e">
        <f t="shared" si="1"/>
        <v>#REF!</v>
      </c>
      <c r="I30" s="109" t="e">
        <f>input1!#REF!</f>
        <v>#REF!</v>
      </c>
      <c r="J30" s="104" t="e">
        <f t="shared" si="2"/>
        <v>#REF!</v>
      </c>
      <c r="K30" s="107" t="e">
        <f>input1!#REF!</f>
        <v>#REF!</v>
      </c>
      <c r="L30" s="104" t="e">
        <f t="shared" si="3"/>
        <v>#REF!</v>
      </c>
      <c r="M30" s="109" t="e">
        <f>input1!#REF!</f>
        <v>#REF!</v>
      </c>
      <c r="N30" s="104" t="e">
        <f t="shared" si="4"/>
        <v>#REF!</v>
      </c>
      <c r="O30" s="107" t="e">
        <f>input1!#REF!</f>
        <v>#REF!</v>
      </c>
      <c r="P30" s="105" t="e">
        <f t="shared" si="5"/>
        <v>#REF!</v>
      </c>
      <c r="Q30" s="108" t="e">
        <f t="shared" si="6"/>
        <v>#REF!</v>
      </c>
      <c r="R30" s="128" t="e">
        <f t="shared" si="7"/>
        <v>#REF!</v>
      </c>
      <c r="S30" s="119" t="e">
        <f t="shared" si="8"/>
        <v>#REF!</v>
      </c>
    </row>
    <row r="31" spans="1:31" s="13" customFormat="1" ht="18" customHeight="1" x14ac:dyDescent="0.45">
      <c r="A31" s="160" t="s">
        <v>4</v>
      </c>
      <c r="B31" s="71" t="e">
        <f>input1!#REF!</f>
        <v>#REF!</v>
      </c>
      <c r="C31" s="86" t="e">
        <f>input1!#REF!</f>
        <v>#REF!</v>
      </c>
      <c r="D31" s="87" t="e">
        <f>input1!#REF!</f>
        <v>#REF!</v>
      </c>
      <c r="E31" s="88" t="e">
        <f>input1!#REF!</f>
        <v>#REF!</v>
      </c>
      <c r="F31" s="106" t="e">
        <f t="shared" si="0"/>
        <v>#REF!</v>
      </c>
      <c r="G31" s="107" t="e">
        <f>input1!#REF!</f>
        <v>#REF!</v>
      </c>
      <c r="H31" s="104" t="e">
        <f t="shared" si="1"/>
        <v>#REF!</v>
      </c>
      <c r="I31" s="109" t="e">
        <f>input1!#REF!</f>
        <v>#REF!</v>
      </c>
      <c r="J31" s="104" t="e">
        <f t="shared" si="2"/>
        <v>#REF!</v>
      </c>
      <c r="K31" s="107" t="e">
        <f>input1!#REF!</f>
        <v>#REF!</v>
      </c>
      <c r="L31" s="104" t="e">
        <f t="shared" si="3"/>
        <v>#REF!</v>
      </c>
      <c r="M31" s="109" t="e">
        <f>input1!#REF!</f>
        <v>#REF!</v>
      </c>
      <c r="N31" s="104" t="e">
        <f t="shared" si="4"/>
        <v>#REF!</v>
      </c>
      <c r="O31" s="107" t="e">
        <f>input1!#REF!</f>
        <v>#REF!</v>
      </c>
      <c r="P31" s="105" t="e">
        <f t="shared" si="5"/>
        <v>#REF!</v>
      </c>
      <c r="Q31" s="108" t="e">
        <f t="shared" si="6"/>
        <v>#REF!</v>
      </c>
      <c r="R31" s="128" t="e">
        <f t="shared" si="7"/>
        <v>#REF!</v>
      </c>
      <c r="S31" s="119" t="e">
        <f t="shared" si="8"/>
        <v>#REF!</v>
      </c>
    </row>
    <row r="32" spans="1:31" s="13" customFormat="1" ht="18" customHeight="1" x14ac:dyDescent="0.45">
      <c r="A32" s="161" t="s">
        <v>5</v>
      </c>
      <c r="B32" s="71" t="e">
        <f>input1!#REF!</f>
        <v>#REF!</v>
      </c>
      <c r="C32" s="86" t="e">
        <f>input1!#REF!</f>
        <v>#REF!</v>
      </c>
      <c r="D32" s="87" t="e">
        <f>input1!#REF!</f>
        <v>#REF!</v>
      </c>
      <c r="E32" s="88" t="e">
        <f>input1!#REF!</f>
        <v>#REF!</v>
      </c>
      <c r="F32" s="106" t="e">
        <f t="shared" si="0"/>
        <v>#REF!</v>
      </c>
      <c r="G32" s="107" t="e">
        <f>input1!#REF!</f>
        <v>#REF!</v>
      </c>
      <c r="H32" s="104" t="e">
        <f t="shared" si="1"/>
        <v>#REF!</v>
      </c>
      <c r="I32" s="109" t="e">
        <f>input1!#REF!</f>
        <v>#REF!</v>
      </c>
      <c r="J32" s="104" t="e">
        <f t="shared" si="2"/>
        <v>#REF!</v>
      </c>
      <c r="K32" s="107" t="e">
        <f>input1!#REF!</f>
        <v>#REF!</v>
      </c>
      <c r="L32" s="104" t="e">
        <f t="shared" si="3"/>
        <v>#REF!</v>
      </c>
      <c r="M32" s="109" t="e">
        <f>input1!#REF!</f>
        <v>#REF!</v>
      </c>
      <c r="N32" s="104" t="e">
        <f t="shared" si="4"/>
        <v>#REF!</v>
      </c>
      <c r="O32" s="107" t="e">
        <f>input1!#REF!</f>
        <v>#REF!</v>
      </c>
      <c r="P32" s="105" t="e">
        <f t="shared" si="5"/>
        <v>#REF!</v>
      </c>
      <c r="Q32" s="108" t="e">
        <f t="shared" si="6"/>
        <v>#REF!</v>
      </c>
      <c r="R32" s="128" t="e">
        <f t="shared" si="7"/>
        <v>#REF!</v>
      </c>
      <c r="S32" s="119" t="e">
        <f t="shared" si="8"/>
        <v>#REF!</v>
      </c>
    </row>
    <row r="33" spans="1:19" s="13" customFormat="1" ht="18" customHeight="1" thickBot="1" x14ac:dyDescent="0.5">
      <c r="A33" s="162" t="s">
        <v>6</v>
      </c>
      <c r="B33" s="72" t="e">
        <f>input1!#REF!</f>
        <v>#REF!</v>
      </c>
      <c r="C33" s="110" t="e">
        <f>input1!#REF!</f>
        <v>#REF!</v>
      </c>
      <c r="D33" s="111" t="e">
        <f>input1!#REF!</f>
        <v>#REF!</v>
      </c>
      <c r="E33" s="112" t="e">
        <f>input1!#REF!</f>
        <v>#REF!</v>
      </c>
      <c r="F33" s="113" t="e">
        <f t="shared" si="0"/>
        <v>#REF!</v>
      </c>
      <c r="G33" s="114" t="e">
        <f>input1!#REF!</f>
        <v>#REF!</v>
      </c>
      <c r="H33" s="117" t="e">
        <f t="shared" si="1"/>
        <v>#REF!</v>
      </c>
      <c r="I33" s="116" t="e">
        <f>input1!#REF!</f>
        <v>#REF!</v>
      </c>
      <c r="J33" s="117" t="e">
        <f t="shared" si="2"/>
        <v>#REF!</v>
      </c>
      <c r="K33" s="114" t="e">
        <f>input1!#REF!</f>
        <v>#REF!</v>
      </c>
      <c r="L33" s="117" t="e">
        <f t="shared" si="3"/>
        <v>#REF!</v>
      </c>
      <c r="M33" s="116" t="e">
        <f>input1!#REF!</f>
        <v>#REF!</v>
      </c>
      <c r="N33" s="117" t="e">
        <f t="shared" si="4"/>
        <v>#REF!</v>
      </c>
      <c r="O33" s="114" t="e">
        <f>input1!#REF!</f>
        <v>#REF!</v>
      </c>
      <c r="P33" s="118" t="e">
        <f t="shared" si="5"/>
        <v>#REF!</v>
      </c>
      <c r="Q33" s="115" t="e">
        <f t="shared" si="6"/>
        <v>#REF!</v>
      </c>
      <c r="R33" s="129" t="e">
        <f t="shared" si="7"/>
        <v>#REF!</v>
      </c>
      <c r="S33" s="113" t="e">
        <f t="shared" si="8"/>
        <v>#REF!</v>
      </c>
    </row>
    <row r="34" spans="1:19" s="13" customFormat="1" ht="18" customHeight="1" x14ac:dyDescent="0.45">
      <c r="A34" s="159" t="s">
        <v>7</v>
      </c>
      <c r="B34" s="71" t="e">
        <f>input1!#REF!</f>
        <v>#REF!</v>
      </c>
      <c r="C34" s="86" t="e">
        <f>input1!#REF!</f>
        <v>#REF!</v>
      </c>
      <c r="D34" s="87" t="e">
        <f>input1!#REF!</f>
        <v>#REF!</v>
      </c>
      <c r="E34" s="88" t="e">
        <f>input1!#REF!</f>
        <v>#REF!</v>
      </c>
      <c r="F34" s="119" t="e">
        <f t="shared" si="0"/>
        <v>#REF!</v>
      </c>
      <c r="G34" s="101" t="e">
        <f>input1!#REF!</f>
        <v>#REF!</v>
      </c>
      <c r="H34" s="104" t="e">
        <f t="shared" si="1"/>
        <v>#REF!</v>
      </c>
      <c r="I34" s="103" t="e">
        <f>input1!#REF!</f>
        <v>#REF!</v>
      </c>
      <c r="J34" s="104" t="e">
        <f t="shared" si="2"/>
        <v>#REF!</v>
      </c>
      <c r="K34" s="101" t="e">
        <f>input1!#REF!</f>
        <v>#REF!</v>
      </c>
      <c r="L34" s="104" t="e">
        <f t="shared" si="3"/>
        <v>#REF!</v>
      </c>
      <c r="M34" s="103" t="e">
        <f>input1!#REF!</f>
        <v>#REF!</v>
      </c>
      <c r="N34" s="104" t="e">
        <f t="shared" si="4"/>
        <v>#REF!</v>
      </c>
      <c r="O34" s="101" t="e">
        <f>input1!#REF!</f>
        <v>#REF!</v>
      </c>
      <c r="P34" s="105" t="e">
        <f t="shared" si="5"/>
        <v>#REF!</v>
      </c>
      <c r="Q34" s="102" t="e">
        <f t="shared" si="6"/>
        <v>#REF!</v>
      </c>
      <c r="R34" s="127" t="e">
        <f t="shared" si="7"/>
        <v>#REF!</v>
      </c>
      <c r="S34" s="119" t="e">
        <f t="shared" si="8"/>
        <v>#REF!</v>
      </c>
    </row>
    <row r="35" spans="1:19" s="13" customFormat="1" ht="18" customHeight="1" x14ac:dyDescent="0.45">
      <c r="A35" s="73" t="s">
        <v>8</v>
      </c>
      <c r="B35" s="71" t="e">
        <f>input1!#REF!</f>
        <v>#REF!</v>
      </c>
      <c r="C35" s="86" t="e">
        <f>input1!#REF!</f>
        <v>#REF!</v>
      </c>
      <c r="D35" s="87" t="e">
        <f>input1!#REF!</f>
        <v>#REF!</v>
      </c>
      <c r="E35" s="88" t="e">
        <f>input1!#REF!</f>
        <v>#REF!</v>
      </c>
      <c r="F35" s="106" t="e">
        <f t="shared" si="0"/>
        <v>#REF!</v>
      </c>
      <c r="G35" s="107" t="e">
        <f>input1!#REF!</f>
        <v>#REF!</v>
      </c>
      <c r="H35" s="104" t="e">
        <f t="shared" si="1"/>
        <v>#REF!</v>
      </c>
      <c r="I35" s="109" t="e">
        <f>input1!#REF!</f>
        <v>#REF!</v>
      </c>
      <c r="J35" s="104" t="e">
        <f t="shared" si="2"/>
        <v>#REF!</v>
      </c>
      <c r="K35" s="107" t="e">
        <f>input1!#REF!</f>
        <v>#REF!</v>
      </c>
      <c r="L35" s="104" t="e">
        <f t="shared" si="3"/>
        <v>#REF!</v>
      </c>
      <c r="M35" s="109" t="e">
        <f>input1!#REF!</f>
        <v>#REF!</v>
      </c>
      <c r="N35" s="104" t="e">
        <f t="shared" si="4"/>
        <v>#REF!</v>
      </c>
      <c r="O35" s="107" t="e">
        <f>input1!#REF!</f>
        <v>#REF!</v>
      </c>
      <c r="P35" s="105" t="e">
        <f t="shared" si="5"/>
        <v>#REF!</v>
      </c>
      <c r="Q35" s="108" t="e">
        <f t="shared" si="6"/>
        <v>#REF!</v>
      </c>
      <c r="R35" s="128" t="e">
        <f t="shared" si="7"/>
        <v>#REF!</v>
      </c>
      <c r="S35" s="119" t="e">
        <f t="shared" si="8"/>
        <v>#REF!</v>
      </c>
    </row>
    <row r="36" spans="1:19" s="13" customFormat="1" ht="18" customHeight="1" x14ac:dyDescent="0.45">
      <c r="A36" s="160" t="s">
        <v>9</v>
      </c>
      <c r="B36" s="71" t="e">
        <f>input1!#REF!</f>
        <v>#REF!</v>
      </c>
      <c r="C36" s="86" t="e">
        <f>input1!#REF!</f>
        <v>#REF!</v>
      </c>
      <c r="D36" s="87" t="e">
        <f>input1!#REF!</f>
        <v>#REF!</v>
      </c>
      <c r="E36" s="88" t="e">
        <f>input1!#REF!</f>
        <v>#REF!</v>
      </c>
      <c r="F36" s="106" t="e">
        <f t="shared" si="0"/>
        <v>#REF!</v>
      </c>
      <c r="G36" s="107" t="e">
        <f>input1!#REF!</f>
        <v>#REF!</v>
      </c>
      <c r="H36" s="104" t="e">
        <f t="shared" si="1"/>
        <v>#REF!</v>
      </c>
      <c r="I36" s="109" t="e">
        <f>input1!#REF!</f>
        <v>#REF!</v>
      </c>
      <c r="J36" s="104" t="e">
        <f t="shared" si="2"/>
        <v>#REF!</v>
      </c>
      <c r="K36" s="107" t="e">
        <f>input1!#REF!</f>
        <v>#REF!</v>
      </c>
      <c r="L36" s="104" t="e">
        <f t="shared" si="3"/>
        <v>#REF!</v>
      </c>
      <c r="M36" s="109" t="e">
        <f>input1!#REF!</f>
        <v>#REF!</v>
      </c>
      <c r="N36" s="104" t="e">
        <f t="shared" si="4"/>
        <v>#REF!</v>
      </c>
      <c r="O36" s="107" t="e">
        <f>input1!#REF!</f>
        <v>#REF!</v>
      </c>
      <c r="P36" s="105" t="e">
        <f t="shared" si="5"/>
        <v>#REF!</v>
      </c>
      <c r="Q36" s="108" t="e">
        <f t="shared" si="6"/>
        <v>#REF!</v>
      </c>
      <c r="R36" s="128" t="e">
        <f t="shared" si="7"/>
        <v>#REF!</v>
      </c>
      <c r="S36" s="119" t="e">
        <f t="shared" si="8"/>
        <v>#REF!</v>
      </c>
    </row>
    <row r="37" spans="1:19" s="13" customFormat="1" ht="18" customHeight="1" x14ac:dyDescent="0.45">
      <c r="A37" s="161" t="s">
        <v>10</v>
      </c>
      <c r="B37" s="71" t="e">
        <f>input1!#REF!</f>
        <v>#REF!</v>
      </c>
      <c r="C37" s="86" t="e">
        <f>input1!#REF!</f>
        <v>#REF!</v>
      </c>
      <c r="D37" s="87" t="e">
        <f>input1!#REF!</f>
        <v>#REF!</v>
      </c>
      <c r="E37" s="88" t="e">
        <f>input1!#REF!</f>
        <v>#REF!</v>
      </c>
      <c r="F37" s="106" t="e">
        <f t="shared" si="0"/>
        <v>#REF!</v>
      </c>
      <c r="G37" s="107" t="e">
        <f>input1!#REF!</f>
        <v>#REF!</v>
      </c>
      <c r="H37" s="104" t="e">
        <f t="shared" si="1"/>
        <v>#REF!</v>
      </c>
      <c r="I37" s="109" t="e">
        <f>input1!#REF!</f>
        <v>#REF!</v>
      </c>
      <c r="J37" s="104" t="e">
        <f t="shared" si="2"/>
        <v>#REF!</v>
      </c>
      <c r="K37" s="107" t="e">
        <f>input1!#REF!</f>
        <v>#REF!</v>
      </c>
      <c r="L37" s="104" t="e">
        <f t="shared" si="3"/>
        <v>#REF!</v>
      </c>
      <c r="M37" s="109" t="e">
        <f>input1!#REF!</f>
        <v>#REF!</v>
      </c>
      <c r="N37" s="104" t="e">
        <f t="shared" si="4"/>
        <v>#REF!</v>
      </c>
      <c r="O37" s="107" t="e">
        <f>input1!#REF!</f>
        <v>#REF!</v>
      </c>
      <c r="P37" s="105" t="e">
        <f t="shared" si="5"/>
        <v>#REF!</v>
      </c>
      <c r="Q37" s="108" t="e">
        <f t="shared" si="6"/>
        <v>#REF!</v>
      </c>
      <c r="R37" s="128" t="e">
        <f t="shared" si="7"/>
        <v>#REF!</v>
      </c>
      <c r="S37" s="119" t="e">
        <f t="shared" si="8"/>
        <v>#REF!</v>
      </c>
    </row>
    <row r="38" spans="1:19" s="13" customFormat="1" ht="18" customHeight="1" thickBot="1" x14ac:dyDescent="0.5">
      <c r="A38" s="162" t="s">
        <v>11</v>
      </c>
      <c r="B38" s="72" t="e">
        <f>input1!#REF!</f>
        <v>#REF!</v>
      </c>
      <c r="C38" s="110" t="e">
        <f>input1!#REF!</f>
        <v>#REF!</v>
      </c>
      <c r="D38" s="111" t="e">
        <f>input1!#REF!</f>
        <v>#REF!</v>
      </c>
      <c r="E38" s="112" t="e">
        <f>input1!#REF!</f>
        <v>#REF!</v>
      </c>
      <c r="F38" s="113" t="e">
        <f t="shared" si="0"/>
        <v>#REF!</v>
      </c>
      <c r="G38" s="114" t="e">
        <f>input1!#REF!</f>
        <v>#REF!</v>
      </c>
      <c r="H38" s="117" t="e">
        <f t="shared" si="1"/>
        <v>#REF!</v>
      </c>
      <c r="I38" s="116" t="e">
        <f>input1!#REF!</f>
        <v>#REF!</v>
      </c>
      <c r="J38" s="117" t="e">
        <f t="shared" si="2"/>
        <v>#REF!</v>
      </c>
      <c r="K38" s="114" t="e">
        <f>input1!#REF!</f>
        <v>#REF!</v>
      </c>
      <c r="L38" s="117" t="e">
        <f t="shared" si="3"/>
        <v>#REF!</v>
      </c>
      <c r="M38" s="116" t="e">
        <f>input1!#REF!</f>
        <v>#REF!</v>
      </c>
      <c r="N38" s="117" t="e">
        <f t="shared" si="4"/>
        <v>#REF!</v>
      </c>
      <c r="O38" s="114" t="e">
        <f>input1!#REF!</f>
        <v>#REF!</v>
      </c>
      <c r="P38" s="118" t="e">
        <f t="shared" si="5"/>
        <v>#REF!</v>
      </c>
      <c r="Q38" s="115" t="e">
        <f t="shared" si="6"/>
        <v>#REF!</v>
      </c>
      <c r="R38" s="129" t="e">
        <f t="shared" si="7"/>
        <v>#REF!</v>
      </c>
      <c r="S38" s="113" t="e">
        <f t="shared" si="8"/>
        <v>#REF!</v>
      </c>
    </row>
    <row r="39" spans="1:19" s="13" customFormat="1" ht="18" customHeight="1" x14ac:dyDescent="0.45">
      <c r="A39" s="159" t="s">
        <v>12</v>
      </c>
      <c r="B39" s="71" t="e">
        <f>input1!#REF!</f>
        <v>#REF!</v>
      </c>
      <c r="C39" s="86" t="e">
        <f>input1!#REF!</f>
        <v>#REF!</v>
      </c>
      <c r="D39" s="87" t="e">
        <f>input1!#REF!</f>
        <v>#REF!</v>
      </c>
      <c r="E39" s="88" t="e">
        <f>input1!#REF!</f>
        <v>#REF!</v>
      </c>
      <c r="F39" s="119" t="e">
        <f t="shared" si="0"/>
        <v>#REF!</v>
      </c>
      <c r="G39" s="101" t="e">
        <f>input1!#REF!</f>
        <v>#REF!</v>
      </c>
      <c r="H39" s="104" t="e">
        <f t="shared" si="1"/>
        <v>#REF!</v>
      </c>
      <c r="I39" s="103" t="e">
        <f>input1!#REF!</f>
        <v>#REF!</v>
      </c>
      <c r="J39" s="104" t="e">
        <f t="shared" si="2"/>
        <v>#REF!</v>
      </c>
      <c r="K39" s="101" t="e">
        <f>input1!#REF!</f>
        <v>#REF!</v>
      </c>
      <c r="L39" s="104" t="e">
        <f t="shared" si="3"/>
        <v>#REF!</v>
      </c>
      <c r="M39" s="103" t="e">
        <f>input1!#REF!</f>
        <v>#REF!</v>
      </c>
      <c r="N39" s="104" t="e">
        <f t="shared" si="4"/>
        <v>#REF!</v>
      </c>
      <c r="O39" s="101" t="e">
        <f>input1!#REF!</f>
        <v>#REF!</v>
      </c>
      <c r="P39" s="105" t="e">
        <f t="shared" si="5"/>
        <v>#REF!</v>
      </c>
      <c r="Q39" s="102" t="e">
        <f t="shared" si="6"/>
        <v>#REF!</v>
      </c>
      <c r="R39" s="127" t="e">
        <f t="shared" si="7"/>
        <v>#REF!</v>
      </c>
      <c r="S39" s="119" t="e">
        <f t="shared" si="8"/>
        <v>#REF!</v>
      </c>
    </row>
    <row r="40" spans="1:19" s="13" customFormat="1" ht="18" customHeight="1" x14ac:dyDescent="0.45">
      <c r="A40" s="73" t="s">
        <v>13</v>
      </c>
      <c r="B40" s="71" t="e">
        <f>input1!#REF!</f>
        <v>#REF!</v>
      </c>
      <c r="C40" s="86" t="e">
        <f>input1!#REF!</f>
        <v>#REF!</v>
      </c>
      <c r="D40" s="87" t="e">
        <f>input1!#REF!</f>
        <v>#REF!</v>
      </c>
      <c r="E40" s="88" t="e">
        <f>input1!#REF!</f>
        <v>#REF!</v>
      </c>
      <c r="F40" s="106" t="e">
        <f t="shared" si="0"/>
        <v>#REF!</v>
      </c>
      <c r="G40" s="107" t="e">
        <f>input1!#REF!</f>
        <v>#REF!</v>
      </c>
      <c r="H40" s="104" t="e">
        <f t="shared" si="1"/>
        <v>#REF!</v>
      </c>
      <c r="I40" s="109" t="e">
        <f>input1!#REF!</f>
        <v>#REF!</v>
      </c>
      <c r="J40" s="104" t="e">
        <f t="shared" si="2"/>
        <v>#REF!</v>
      </c>
      <c r="K40" s="107" t="e">
        <f>input1!#REF!</f>
        <v>#REF!</v>
      </c>
      <c r="L40" s="104" t="e">
        <f t="shared" si="3"/>
        <v>#REF!</v>
      </c>
      <c r="M40" s="109" t="e">
        <f>input1!#REF!</f>
        <v>#REF!</v>
      </c>
      <c r="N40" s="104" t="e">
        <f t="shared" si="4"/>
        <v>#REF!</v>
      </c>
      <c r="O40" s="107" t="e">
        <f>input1!#REF!</f>
        <v>#REF!</v>
      </c>
      <c r="P40" s="105" t="e">
        <f t="shared" si="5"/>
        <v>#REF!</v>
      </c>
      <c r="Q40" s="108" t="e">
        <f t="shared" si="6"/>
        <v>#REF!</v>
      </c>
      <c r="R40" s="128" t="e">
        <f t="shared" si="7"/>
        <v>#REF!</v>
      </c>
      <c r="S40" s="119" t="e">
        <f t="shared" si="8"/>
        <v>#REF!</v>
      </c>
    </row>
    <row r="41" spans="1:19" s="13" customFormat="1" ht="18" customHeight="1" x14ac:dyDescent="0.45">
      <c r="A41" s="160" t="s">
        <v>14</v>
      </c>
      <c r="B41" s="71" t="e">
        <f>input1!#REF!</f>
        <v>#REF!</v>
      </c>
      <c r="C41" s="86" t="e">
        <f>input1!#REF!</f>
        <v>#REF!</v>
      </c>
      <c r="D41" s="87" t="e">
        <f>input1!#REF!</f>
        <v>#REF!</v>
      </c>
      <c r="E41" s="88" t="e">
        <f>input1!#REF!</f>
        <v>#REF!</v>
      </c>
      <c r="F41" s="106" t="e">
        <f t="shared" si="0"/>
        <v>#REF!</v>
      </c>
      <c r="G41" s="107" t="e">
        <f>input1!#REF!</f>
        <v>#REF!</v>
      </c>
      <c r="H41" s="104" t="e">
        <f t="shared" si="1"/>
        <v>#REF!</v>
      </c>
      <c r="I41" s="109" t="e">
        <f>input1!#REF!</f>
        <v>#REF!</v>
      </c>
      <c r="J41" s="104" t="e">
        <f t="shared" si="2"/>
        <v>#REF!</v>
      </c>
      <c r="K41" s="107" t="e">
        <f>input1!#REF!</f>
        <v>#REF!</v>
      </c>
      <c r="L41" s="104" t="e">
        <f t="shared" si="3"/>
        <v>#REF!</v>
      </c>
      <c r="M41" s="109" t="e">
        <f>input1!#REF!</f>
        <v>#REF!</v>
      </c>
      <c r="N41" s="104" t="e">
        <f t="shared" si="4"/>
        <v>#REF!</v>
      </c>
      <c r="O41" s="107" t="e">
        <f>input1!#REF!</f>
        <v>#REF!</v>
      </c>
      <c r="P41" s="105" t="e">
        <f t="shared" si="5"/>
        <v>#REF!</v>
      </c>
      <c r="Q41" s="108" t="e">
        <f t="shared" si="6"/>
        <v>#REF!</v>
      </c>
      <c r="R41" s="128" t="e">
        <f t="shared" si="7"/>
        <v>#REF!</v>
      </c>
      <c r="S41" s="119" t="e">
        <f t="shared" si="8"/>
        <v>#REF!</v>
      </c>
    </row>
    <row r="42" spans="1:19" s="13" customFormat="1" ht="18" customHeight="1" x14ac:dyDescent="0.45">
      <c r="A42" s="161" t="s">
        <v>15</v>
      </c>
      <c r="B42" s="71" t="e">
        <f>input1!#REF!</f>
        <v>#REF!</v>
      </c>
      <c r="C42" s="86" t="e">
        <f>input1!#REF!</f>
        <v>#REF!</v>
      </c>
      <c r="D42" s="87" t="e">
        <f>input1!#REF!</f>
        <v>#REF!</v>
      </c>
      <c r="E42" s="88" t="e">
        <f>input1!#REF!</f>
        <v>#REF!</v>
      </c>
      <c r="F42" s="106" t="e">
        <f t="shared" si="0"/>
        <v>#REF!</v>
      </c>
      <c r="G42" s="107" t="e">
        <f>input1!#REF!</f>
        <v>#REF!</v>
      </c>
      <c r="H42" s="104" t="e">
        <f t="shared" si="1"/>
        <v>#REF!</v>
      </c>
      <c r="I42" s="109" t="e">
        <f>input1!#REF!</f>
        <v>#REF!</v>
      </c>
      <c r="J42" s="104" t="e">
        <f t="shared" si="2"/>
        <v>#REF!</v>
      </c>
      <c r="K42" s="107" t="e">
        <f>input1!#REF!</f>
        <v>#REF!</v>
      </c>
      <c r="L42" s="104" t="e">
        <f t="shared" si="3"/>
        <v>#REF!</v>
      </c>
      <c r="M42" s="109" t="e">
        <f>input1!#REF!</f>
        <v>#REF!</v>
      </c>
      <c r="N42" s="104" t="e">
        <f t="shared" si="4"/>
        <v>#REF!</v>
      </c>
      <c r="O42" s="107" t="e">
        <f>input1!#REF!</f>
        <v>#REF!</v>
      </c>
      <c r="P42" s="105" t="e">
        <f t="shared" si="5"/>
        <v>#REF!</v>
      </c>
      <c r="Q42" s="108" t="e">
        <f t="shared" si="6"/>
        <v>#REF!</v>
      </c>
      <c r="R42" s="128" t="e">
        <f t="shared" si="7"/>
        <v>#REF!</v>
      </c>
      <c r="S42" s="119" t="e">
        <f t="shared" si="8"/>
        <v>#REF!</v>
      </c>
    </row>
    <row r="43" spans="1:19" s="13" customFormat="1" ht="18" customHeight="1" thickBot="1" x14ac:dyDescent="0.5">
      <c r="A43" s="162" t="s">
        <v>16</v>
      </c>
      <c r="B43" s="72" t="e">
        <f>input1!#REF!</f>
        <v>#REF!</v>
      </c>
      <c r="C43" s="86" t="e">
        <f>input1!#REF!</f>
        <v>#REF!</v>
      </c>
      <c r="D43" s="87" t="e">
        <f>input1!#REF!</f>
        <v>#REF!</v>
      </c>
      <c r="E43" s="88" t="e">
        <f>input1!#REF!</f>
        <v>#REF!</v>
      </c>
      <c r="F43" s="106" t="e">
        <f t="shared" si="0"/>
        <v>#REF!</v>
      </c>
      <c r="G43" s="107" t="e">
        <f>input1!#REF!</f>
        <v>#REF!</v>
      </c>
      <c r="H43" s="104" t="e">
        <f t="shared" si="1"/>
        <v>#REF!</v>
      </c>
      <c r="I43" s="109" t="e">
        <f>input1!#REF!</f>
        <v>#REF!</v>
      </c>
      <c r="J43" s="104" t="e">
        <f t="shared" si="2"/>
        <v>#REF!</v>
      </c>
      <c r="K43" s="107" t="e">
        <f>input1!#REF!</f>
        <v>#REF!</v>
      </c>
      <c r="L43" s="104" t="e">
        <f t="shared" si="3"/>
        <v>#REF!</v>
      </c>
      <c r="M43" s="109" t="e">
        <f>input1!#REF!</f>
        <v>#REF!</v>
      </c>
      <c r="N43" s="104" t="e">
        <f t="shared" si="4"/>
        <v>#REF!</v>
      </c>
      <c r="O43" s="107" t="e">
        <f>input1!#REF!</f>
        <v>#REF!</v>
      </c>
      <c r="P43" s="105" t="e">
        <f t="shared" si="5"/>
        <v>#REF!</v>
      </c>
      <c r="Q43" s="108" t="e">
        <f>G43+I43+K43+M43+O43</f>
        <v>#REF!</v>
      </c>
      <c r="R43" s="128" t="e">
        <f t="shared" si="7"/>
        <v>#REF!</v>
      </c>
      <c r="S43" s="119" t="e">
        <f t="shared" si="8"/>
        <v>#REF!</v>
      </c>
    </row>
    <row r="44" spans="1:19" s="13" customFormat="1" ht="18" customHeight="1" thickBot="1" x14ac:dyDescent="0.5">
      <c r="A44" s="163" t="s">
        <v>60</v>
      </c>
      <c r="B44" s="72" t="e">
        <f>input1!#REF!</f>
        <v>#REF!</v>
      </c>
      <c r="C44" s="89" t="e">
        <f>input1!#REF!</f>
        <v>#REF!</v>
      </c>
      <c r="D44" s="90" t="e">
        <f>input1!#REF!</f>
        <v>#REF!</v>
      </c>
      <c r="E44" s="131" t="e">
        <f>input1!#REF!</f>
        <v>#REF!</v>
      </c>
      <c r="F44" s="113" t="e">
        <f t="shared" si="0"/>
        <v>#REF!</v>
      </c>
      <c r="G44" s="114" t="e">
        <f>input1!#REF!</f>
        <v>#REF!</v>
      </c>
      <c r="H44" s="117" t="e">
        <f t="shared" si="1"/>
        <v>#REF!</v>
      </c>
      <c r="I44" s="116" t="e">
        <f>input1!#REF!</f>
        <v>#REF!</v>
      </c>
      <c r="J44" s="117" t="e">
        <f t="shared" si="2"/>
        <v>#REF!</v>
      </c>
      <c r="K44" s="114" t="e">
        <f>input1!#REF!</f>
        <v>#REF!</v>
      </c>
      <c r="L44" s="117" t="e">
        <f t="shared" si="3"/>
        <v>#REF!</v>
      </c>
      <c r="M44" s="116" t="e">
        <f>input1!#REF!</f>
        <v>#REF!</v>
      </c>
      <c r="N44" s="117" t="e">
        <f t="shared" si="4"/>
        <v>#REF!</v>
      </c>
      <c r="O44" s="114" t="e">
        <f>input1!#REF!</f>
        <v>#REF!</v>
      </c>
      <c r="P44" s="118" t="e">
        <f t="shared" si="5"/>
        <v>#REF!</v>
      </c>
      <c r="Q44" s="115" t="e">
        <f>G44+I44+K44+M44+O44</f>
        <v>#REF!</v>
      </c>
      <c r="R44" s="129" t="e">
        <f t="shared" si="7"/>
        <v>#REF!</v>
      </c>
      <c r="S44" s="113" t="e">
        <f t="shared" si="8"/>
        <v>#REF!</v>
      </c>
    </row>
    <row r="45" spans="1:19" ht="21" thickBot="1" x14ac:dyDescent="0.45"/>
    <row r="46" spans="1:19" ht="27" thickBot="1" x14ac:dyDescent="0.6">
      <c r="D46" s="83" t="s">
        <v>55</v>
      </c>
      <c r="E46" s="84"/>
      <c r="F46" s="84"/>
      <c r="G46" s="84"/>
      <c r="H46" s="84"/>
      <c r="I46" s="84"/>
      <c r="J46" s="85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horizontalDpi="4294967293" r:id="rId1"/>
  <headerFooter alignWithMargins="0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N19" sqref="N19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1" t="s">
        <v>26</v>
      </c>
      <c r="B1" s="212"/>
      <c r="C1" s="212"/>
      <c r="D1" s="212"/>
      <c r="E1" s="212"/>
      <c r="F1" s="213"/>
      <c r="G1" s="212" t="s">
        <v>44</v>
      </c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3"/>
    </row>
    <row r="2" spans="1:19" ht="22.5" customHeight="1" thickBot="1" x14ac:dyDescent="0.5">
      <c r="A2" s="233" t="str">
        <f>input1!A2</f>
        <v>ชั้นมัธยมศึกษาปีที่ 6/1</v>
      </c>
      <c r="B2" s="232"/>
      <c r="C2" s="232"/>
      <c r="D2" s="232"/>
      <c r="E2" s="232"/>
      <c r="F2" s="234"/>
      <c r="G2" s="211" t="s">
        <v>37</v>
      </c>
      <c r="H2" s="213"/>
      <c r="I2" s="235" t="s">
        <v>38</v>
      </c>
      <c r="J2" s="235"/>
      <c r="K2" s="211" t="s">
        <v>39</v>
      </c>
      <c r="L2" s="213"/>
      <c r="M2" s="235" t="s">
        <v>40</v>
      </c>
      <c r="N2" s="235"/>
      <c r="O2" s="211" t="s">
        <v>41</v>
      </c>
      <c r="P2" s="213"/>
      <c r="Q2" s="92"/>
      <c r="R2" s="211" t="s">
        <v>42</v>
      </c>
      <c r="S2" s="213"/>
    </row>
    <row r="3" spans="1:19" ht="21.75" thickBot="1" x14ac:dyDescent="0.5">
      <c r="A3" s="68" t="s">
        <v>21</v>
      </c>
      <c r="B3" s="69" t="s">
        <v>20</v>
      </c>
      <c r="C3" s="70" t="s">
        <v>22</v>
      </c>
      <c r="D3" s="69" t="s">
        <v>23</v>
      </c>
      <c r="E3" s="70" t="s">
        <v>24</v>
      </c>
      <c r="F3" s="93" t="s">
        <v>24</v>
      </c>
      <c r="G3" s="94" t="s">
        <v>35</v>
      </c>
      <c r="H3" s="95" t="s">
        <v>36</v>
      </c>
      <c r="I3" s="94" t="s">
        <v>35</v>
      </c>
      <c r="J3" s="96" t="s">
        <v>36</v>
      </c>
      <c r="K3" s="97" t="s">
        <v>35</v>
      </c>
      <c r="L3" s="95" t="s">
        <v>36</v>
      </c>
      <c r="M3" s="94" t="s">
        <v>35</v>
      </c>
      <c r="N3" s="96" t="s">
        <v>36</v>
      </c>
      <c r="O3" s="97" t="s">
        <v>35</v>
      </c>
      <c r="P3" s="98" t="s">
        <v>36</v>
      </c>
      <c r="Q3" s="99"/>
      <c r="R3" s="130" t="s">
        <v>35</v>
      </c>
      <c r="S3" s="69" t="s">
        <v>36</v>
      </c>
    </row>
    <row r="4" spans="1:19" s="13" customFormat="1" ht="18" customHeight="1" x14ac:dyDescent="0.45">
      <c r="A4" s="159" t="s">
        <v>66</v>
      </c>
      <c r="B4" s="71" t="str">
        <f>input1!B4</f>
        <v>61</v>
      </c>
      <c r="C4" s="86" t="str">
        <f>input1!C4</f>
        <v>00677</v>
      </c>
      <c r="D4" s="87" t="str">
        <f>input1!D4</f>
        <v>นาย บริพัฒน์ จันทศร</v>
      </c>
      <c r="E4" s="88">
        <f>input1!E4</f>
        <v>1</v>
      </c>
      <c r="F4" s="100" t="str">
        <f>IF(E4=1,"ชาย",IF(E4=2,"หญิง","-"))</f>
        <v>ชาย</v>
      </c>
      <c r="G4" s="101">
        <f>input2!AF4</f>
        <v>7</v>
      </c>
      <c r="H4" s="104" t="str">
        <f>IF(G4&gt;10,"เสี่ยง/มีปัญหา","ปกติ")</f>
        <v>ปกติ</v>
      </c>
      <c r="I4" s="103">
        <f>input2!AI4</f>
        <v>6</v>
      </c>
      <c r="J4" s="104" t="str">
        <f>IF(I4&gt;9,"เสี่ยง/มีปัญหา","ปกติ")</f>
        <v>ปกติ</v>
      </c>
      <c r="K4" s="101">
        <f>input2!AM4</f>
        <v>6</v>
      </c>
      <c r="L4" s="104" t="str">
        <f>IF(K4&gt;10,"เสี่ยง/มีปัญหา","ปกติ")</f>
        <v>ปกติ</v>
      </c>
      <c r="M4" s="103">
        <f>input2!AQ4</f>
        <v>7</v>
      </c>
      <c r="N4" s="104" t="str">
        <f>IF(M4&gt;9,"เสี่ยง/มีปัญหา","ปกติ")</f>
        <v>ปกติ</v>
      </c>
      <c r="O4" s="101">
        <f>input2!AS4</f>
        <v>10</v>
      </c>
      <c r="P4" s="105" t="str">
        <f>IF(O4&gt;10,"มีจุดแข็ง","ไม่มีจุดแข็ง")</f>
        <v>ไม่มีจุดแข็ง</v>
      </c>
      <c r="Q4" s="102">
        <f>G4+I4+K4+M4+O4</f>
        <v>36</v>
      </c>
      <c r="R4" s="127">
        <f>IF(Q4&lt;1,"-",Q4)</f>
        <v>36</v>
      </c>
      <c r="S4" s="119" t="str">
        <f>IF(R4&gt;48,"เสี่ยง/มีปัญหา","ปกติ")</f>
        <v>ปกติ</v>
      </c>
    </row>
    <row r="5" spans="1:19" s="13" customFormat="1" ht="18" customHeight="1" x14ac:dyDescent="0.45">
      <c r="A5" s="73" t="s">
        <v>67</v>
      </c>
      <c r="B5" s="71" t="str">
        <f>input1!B5</f>
        <v>61</v>
      </c>
      <c r="C5" s="86" t="str">
        <f>input1!C5</f>
        <v>00638</v>
      </c>
      <c r="D5" s="87" t="str">
        <f>input1!D5</f>
        <v>นาย บุญญฤทธิ์  บุญยืด</v>
      </c>
      <c r="E5" s="88">
        <f>input1!E5</f>
        <v>1</v>
      </c>
      <c r="F5" s="106" t="str">
        <f t="shared" ref="F5:F44" si="0">IF(E5=1,"ชาย",IF(E5=2,"หญิง","-"))</f>
        <v>ชาย</v>
      </c>
      <c r="G5" s="107">
        <f>input2!AF5</f>
        <v>7</v>
      </c>
      <c r="H5" s="104" t="str">
        <f t="shared" ref="H5:H44" si="1">IF(G5&gt;10,"เสี่ยง/มีปัญหา","ปกติ")</f>
        <v>ปกติ</v>
      </c>
      <c r="I5" s="109">
        <f>input2!AI5</f>
        <v>8</v>
      </c>
      <c r="J5" s="104" t="str">
        <f t="shared" ref="J5:J44" si="2">IF(I5&gt;9,"เสี่ยง/มีปัญหา","ปกติ")</f>
        <v>ปกติ</v>
      </c>
      <c r="K5" s="107">
        <f>input2!AM5</f>
        <v>8</v>
      </c>
      <c r="L5" s="104" t="str">
        <f t="shared" ref="L5:L44" si="3">IF(K5&gt;10,"เสี่ยง/มีปัญหา","ปกติ")</f>
        <v>ปกติ</v>
      </c>
      <c r="M5" s="109">
        <f>input2!AQ5</f>
        <v>6</v>
      </c>
      <c r="N5" s="104" t="str">
        <f t="shared" ref="N5:N44" si="4">IF(M5&gt;9,"เสี่ยง/มีปัญหา","ปกติ")</f>
        <v>ปกติ</v>
      </c>
      <c r="O5" s="107">
        <f>input2!AS5</f>
        <v>10</v>
      </c>
      <c r="P5" s="105" t="str">
        <f t="shared" ref="P5:P44" si="5">IF(O5&gt;10,"มีจุดแข็ง","ไม่มีจุดแข็ง")</f>
        <v>ไม่มีจุดแข็ง</v>
      </c>
      <c r="Q5" s="108">
        <f t="shared" ref="Q5:Q42" si="6">G5+I5+K5+M5+O5</f>
        <v>39</v>
      </c>
      <c r="R5" s="128">
        <f t="shared" ref="R5:R44" si="7">IF(Q5&lt;1,"-",Q5)</f>
        <v>39</v>
      </c>
      <c r="S5" s="119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68</v>
      </c>
      <c r="B6" s="71" t="str">
        <f>input1!B6</f>
        <v>61</v>
      </c>
      <c r="C6" s="86" t="str">
        <f>input1!C6</f>
        <v>00725</v>
      </c>
      <c r="D6" s="87" t="str">
        <f>input1!D6</f>
        <v>นาย ยงยุทธ์ เอี่ยมวิลัย</v>
      </c>
      <c r="E6" s="88">
        <f>input1!E6</f>
        <v>1</v>
      </c>
      <c r="F6" s="106" t="str">
        <f t="shared" si="0"/>
        <v>ชาย</v>
      </c>
      <c r="G6" s="101">
        <f>input2!AF6</f>
        <v>9</v>
      </c>
      <c r="H6" s="104" t="str">
        <f t="shared" si="1"/>
        <v>ปกติ</v>
      </c>
      <c r="I6" s="103">
        <f>input2!AI6</f>
        <v>6</v>
      </c>
      <c r="J6" s="104" t="str">
        <f t="shared" si="2"/>
        <v>ปกติ</v>
      </c>
      <c r="K6" s="101">
        <f>input2!AM6</f>
        <v>8</v>
      </c>
      <c r="L6" s="104" t="str">
        <f t="shared" si="3"/>
        <v>ปกติ</v>
      </c>
      <c r="M6" s="103">
        <f>input2!AQ6</f>
        <v>6</v>
      </c>
      <c r="N6" s="104" t="str">
        <f t="shared" si="4"/>
        <v>ปกติ</v>
      </c>
      <c r="O6" s="101">
        <f>input2!AS6</f>
        <v>13</v>
      </c>
      <c r="P6" s="105" t="str">
        <f t="shared" si="5"/>
        <v>มีจุดแข็ง</v>
      </c>
      <c r="Q6" s="108">
        <f t="shared" si="6"/>
        <v>42</v>
      </c>
      <c r="R6" s="128">
        <f t="shared" si="7"/>
        <v>42</v>
      </c>
      <c r="S6" s="119" t="str">
        <f t="shared" si="8"/>
        <v>ปกติ</v>
      </c>
    </row>
    <row r="7" spans="1:19" s="13" customFormat="1" ht="18" customHeight="1" x14ac:dyDescent="0.45">
      <c r="A7" s="161" t="s">
        <v>69</v>
      </c>
      <c r="B7" s="71" t="str">
        <f>input1!B7</f>
        <v>61</v>
      </c>
      <c r="C7" s="86" t="str">
        <f>input1!C7</f>
        <v>00964</v>
      </c>
      <c r="D7" s="87" t="str">
        <f>input1!D7</f>
        <v>นาย ยุทธการ ทุเรียนทอง</v>
      </c>
      <c r="E7" s="88">
        <f>input1!E7</f>
        <v>1</v>
      </c>
      <c r="F7" s="106" t="str">
        <f t="shared" si="0"/>
        <v>ชาย</v>
      </c>
      <c r="G7" s="107">
        <f>input2!AF7</f>
        <v>10</v>
      </c>
      <c r="H7" s="104" t="str">
        <f t="shared" si="1"/>
        <v>ปกติ</v>
      </c>
      <c r="I7" s="109">
        <f>input2!AI7</f>
        <v>9</v>
      </c>
      <c r="J7" s="104" t="str">
        <f t="shared" si="2"/>
        <v>ปกติ</v>
      </c>
      <c r="K7" s="107">
        <f>input2!AM7</f>
        <v>10</v>
      </c>
      <c r="L7" s="104" t="str">
        <f t="shared" si="3"/>
        <v>ปกติ</v>
      </c>
      <c r="M7" s="109">
        <f>input2!AQ7</f>
        <v>9</v>
      </c>
      <c r="N7" s="104" t="str">
        <f t="shared" si="4"/>
        <v>ปกติ</v>
      </c>
      <c r="O7" s="107">
        <f>input2!AS7</f>
        <v>10</v>
      </c>
      <c r="P7" s="105" t="str">
        <f t="shared" si="5"/>
        <v>ไม่มีจุดแข็ง</v>
      </c>
      <c r="Q7" s="108">
        <f t="shared" si="6"/>
        <v>48</v>
      </c>
      <c r="R7" s="128">
        <f t="shared" si="7"/>
        <v>48</v>
      </c>
      <c r="S7" s="119" t="str">
        <f t="shared" si="8"/>
        <v>ปกติ</v>
      </c>
    </row>
    <row r="8" spans="1:19" s="13" customFormat="1" ht="18" customHeight="1" thickBot="1" x14ac:dyDescent="0.5">
      <c r="A8" s="162" t="s">
        <v>70</v>
      </c>
      <c r="B8" s="72" t="str">
        <f>input1!B8</f>
        <v>61</v>
      </c>
      <c r="C8" s="110" t="str">
        <f>input1!C8</f>
        <v>00761</v>
      </c>
      <c r="D8" s="111" t="str">
        <f>input1!D8</f>
        <v>นาย วรัญญู นุดเทียน</v>
      </c>
      <c r="E8" s="112">
        <f>input1!E8</f>
        <v>1</v>
      </c>
      <c r="F8" s="113" t="str">
        <f t="shared" si="0"/>
        <v>ชาย</v>
      </c>
      <c r="G8" s="116">
        <f>input2!AF8</f>
        <v>5</v>
      </c>
      <c r="H8" s="117" t="str">
        <f t="shared" si="1"/>
        <v>ปกติ</v>
      </c>
      <c r="I8" s="116">
        <f>input2!AI8</f>
        <v>6</v>
      </c>
      <c r="J8" s="117" t="str">
        <f t="shared" si="2"/>
        <v>ปกติ</v>
      </c>
      <c r="K8" s="114">
        <f>input2!AM8</f>
        <v>5</v>
      </c>
      <c r="L8" s="117" t="str">
        <f t="shared" si="3"/>
        <v>ปกติ</v>
      </c>
      <c r="M8" s="116">
        <f>input2!AQ8</f>
        <v>6</v>
      </c>
      <c r="N8" s="117" t="str">
        <f t="shared" si="4"/>
        <v>ปกติ</v>
      </c>
      <c r="O8" s="114">
        <f>input2!AS8</f>
        <v>11</v>
      </c>
      <c r="P8" s="118" t="str">
        <f t="shared" si="5"/>
        <v>มีจุดแข็ง</v>
      </c>
      <c r="Q8" s="115">
        <f t="shared" si="6"/>
        <v>33</v>
      </c>
      <c r="R8" s="129">
        <f t="shared" si="7"/>
        <v>33</v>
      </c>
      <c r="S8" s="113" t="str">
        <f t="shared" si="8"/>
        <v>ปกติ</v>
      </c>
    </row>
    <row r="9" spans="1:19" s="13" customFormat="1" ht="18" customHeight="1" x14ac:dyDescent="0.45">
      <c r="A9" s="159" t="s">
        <v>71</v>
      </c>
      <c r="B9" s="71" t="str">
        <f>input1!B9</f>
        <v>61</v>
      </c>
      <c r="C9" s="86" t="str">
        <f>input1!C9</f>
        <v>00643</v>
      </c>
      <c r="D9" s="87" t="str">
        <f>input1!D9</f>
        <v>นาย วีรพงษ์ ทองจิตติ</v>
      </c>
      <c r="E9" s="88">
        <f>input1!E9</f>
        <v>1</v>
      </c>
      <c r="F9" s="119" t="str">
        <f t="shared" si="0"/>
        <v>ชาย</v>
      </c>
      <c r="G9" s="101">
        <f>input2!AF9</f>
        <v>7</v>
      </c>
      <c r="H9" s="104" t="str">
        <f t="shared" si="1"/>
        <v>ปกติ</v>
      </c>
      <c r="I9" s="103">
        <f>input2!AI9</f>
        <v>6</v>
      </c>
      <c r="J9" s="104" t="str">
        <f t="shared" si="2"/>
        <v>ปกติ</v>
      </c>
      <c r="K9" s="101">
        <f>input2!AM9</f>
        <v>10</v>
      </c>
      <c r="L9" s="104" t="str">
        <f t="shared" si="3"/>
        <v>ปกติ</v>
      </c>
      <c r="M9" s="103">
        <f>input2!AQ9</f>
        <v>7</v>
      </c>
      <c r="N9" s="104" t="str">
        <f t="shared" si="4"/>
        <v>ปกติ</v>
      </c>
      <c r="O9" s="101">
        <f>input2!AS9</f>
        <v>10</v>
      </c>
      <c r="P9" s="105" t="str">
        <f t="shared" si="5"/>
        <v>ไม่มีจุดแข็ง</v>
      </c>
      <c r="Q9" s="102">
        <f t="shared" si="6"/>
        <v>40</v>
      </c>
      <c r="R9" s="127">
        <f t="shared" si="7"/>
        <v>40</v>
      </c>
      <c r="S9" s="119" t="str">
        <f t="shared" si="8"/>
        <v>ปกติ</v>
      </c>
    </row>
    <row r="10" spans="1:19" s="13" customFormat="1" ht="18" customHeight="1" x14ac:dyDescent="0.45">
      <c r="A10" s="73" t="s">
        <v>72</v>
      </c>
      <c r="B10" s="71" t="str">
        <f>input1!B10</f>
        <v>61</v>
      </c>
      <c r="C10" s="86" t="str">
        <f>input1!C10</f>
        <v>00651</v>
      </c>
      <c r="D10" s="87" t="str">
        <f>input1!D10</f>
        <v>นาย อนุรักษ์ สร้อยสนธิ์</v>
      </c>
      <c r="E10" s="88">
        <f>input1!E10</f>
        <v>1</v>
      </c>
      <c r="F10" s="106" t="str">
        <f t="shared" si="0"/>
        <v>ชาย</v>
      </c>
      <c r="G10" s="101">
        <f>input2!AF10</f>
        <v>7</v>
      </c>
      <c r="H10" s="104" t="str">
        <f t="shared" si="1"/>
        <v>ปกติ</v>
      </c>
      <c r="I10" s="103">
        <f>input2!AI10</f>
        <v>7</v>
      </c>
      <c r="J10" s="104" t="str">
        <f t="shared" si="2"/>
        <v>ปกติ</v>
      </c>
      <c r="K10" s="101">
        <f>input2!AM10</f>
        <v>6</v>
      </c>
      <c r="L10" s="104" t="str">
        <f t="shared" si="3"/>
        <v>ปกติ</v>
      </c>
      <c r="M10" s="103">
        <f>input2!AQ10</f>
        <v>8</v>
      </c>
      <c r="N10" s="104" t="str">
        <f t="shared" si="4"/>
        <v>ปกติ</v>
      </c>
      <c r="O10" s="101">
        <f>input2!AS10</f>
        <v>11</v>
      </c>
      <c r="P10" s="105" t="str">
        <f t="shared" si="5"/>
        <v>มีจุดแข็ง</v>
      </c>
      <c r="Q10" s="108">
        <f t="shared" si="6"/>
        <v>39</v>
      </c>
      <c r="R10" s="128">
        <f t="shared" si="7"/>
        <v>39</v>
      </c>
      <c r="S10" s="119" t="str">
        <f t="shared" si="8"/>
        <v>ปกติ</v>
      </c>
    </row>
    <row r="11" spans="1:19" s="13" customFormat="1" ht="18" customHeight="1" x14ac:dyDescent="0.45">
      <c r="A11" s="160" t="s">
        <v>73</v>
      </c>
      <c r="B11" s="71" t="str">
        <f>input1!B11</f>
        <v>61</v>
      </c>
      <c r="C11" s="86" t="str">
        <f>input1!C11</f>
        <v>00685</v>
      </c>
      <c r="D11" s="87" t="str">
        <f>input1!D11</f>
        <v>นางสาว กุลนิภา กลิ่นเพ็ญ</v>
      </c>
      <c r="E11" s="88">
        <f>input1!E11</f>
        <v>2</v>
      </c>
      <c r="F11" s="106" t="str">
        <f t="shared" si="0"/>
        <v>หญิง</v>
      </c>
      <c r="G11" s="107">
        <f>input2!AF11</f>
        <v>8</v>
      </c>
      <c r="H11" s="104" t="str">
        <f t="shared" si="1"/>
        <v>ปกติ</v>
      </c>
      <c r="I11" s="109">
        <f>input2!AI11</f>
        <v>6</v>
      </c>
      <c r="J11" s="104" t="str">
        <f t="shared" si="2"/>
        <v>ปกติ</v>
      </c>
      <c r="K11" s="107">
        <f>input2!AM11</f>
        <v>6</v>
      </c>
      <c r="L11" s="104" t="str">
        <f t="shared" si="3"/>
        <v>ปกติ</v>
      </c>
      <c r="M11" s="109">
        <f>input2!AQ11</f>
        <v>8</v>
      </c>
      <c r="N11" s="104" t="str">
        <f t="shared" si="4"/>
        <v>ปกติ</v>
      </c>
      <c r="O11" s="107">
        <f>input2!AS11</f>
        <v>11</v>
      </c>
      <c r="P11" s="105" t="str">
        <f t="shared" si="5"/>
        <v>มีจุดแข็ง</v>
      </c>
      <c r="Q11" s="108">
        <f t="shared" si="6"/>
        <v>39</v>
      </c>
      <c r="R11" s="128">
        <f t="shared" si="7"/>
        <v>39</v>
      </c>
      <c r="S11" s="119" t="str">
        <f t="shared" si="8"/>
        <v>ปกติ</v>
      </c>
    </row>
    <row r="12" spans="1:19" s="13" customFormat="1" ht="18" customHeight="1" x14ac:dyDescent="0.45">
      <c r="A12" s="161" t="s">
        <v>74</v>
      </c>
      <c r="B12" s="71" t="str">
        <f>input1!B12</f>
        <v>61</v>
      </c>
      <c r="C12" s="86" t="str">
        <f>input1!C12</f>
        <v>00736</v>
      </c>
      <c r="D12" s="87" t="str">
        <f>input1!D12</f>
        <v>นางสาว จันทร์รฉัตร เนตรยิ้ม</v>
      </c>
      <c r="E12" s="88">
        <f>input1!E12</f>
        <v>2</v>
      </c>
      <c r="F12" s="106" t="str">
        <f t="shared" si="0"/>
        <v>หญิง</v>
      </c>
      <c r="G12" s="101">
        <f>input2!AF12</f>
        <v>5</v>
      </c>
      <c r="H12" s="104" t="str">
        <f t="shared" si="1"/>
        <v>ปกติ</v>
      </c>
      <c r="I12" s="103">
        <f>input2!AI12</f>
        <v>6</v>
      </c>
      <c r="J12" s="104" t="str">
        <f t="shared" si="2"/>
        <v>ปกติ</v>
      </c>
      <c r="K12" s="101">
        <f>input2!AM12</f>
        <v>6</v>
      </c>
      <c r="L12" s="104" t="str">
        <f t="shared" si="3"/>
        <v>ปกติ</v>
      </c>
      <c r="M12" s="103">
        <f>input2!AQ12</f>
        <v>6</v>
      </c>
      <c r="N12" s="104" t="str">
        <f t="shared" si="4"/>
        <v>ปกติ</v>
      </c>
      <c r="O12" s="101">
        <f>input2!AS12</f>
        <v>14</v>
      </c>
      <c r="P12" s="105" t="str">
        <f t="shared" si="5"/>
        <v>มีจุดแข็ง</v>
      </c>
      <c r="Q12" s="108">
        <f t="shared" si="6"/>
        <v>37</v>
      </c>
      <c r="R12" s="128">
        <f t="shared" si="7"/>
        <v>37</v>
      </c>
      <c r="S12" s="119" t="str">
        <f t="shared" si="8"/>
        <v>ปกติ</v>
      </c>
    </row>
    <row r="13" spans="1:19" s="13" customFormat="1" ht="18" customHeight="1" thickBot="1" x14ac:dyDescent="0.5">
      <c r="A13" s="162" t="s">
        <v>75</v>
      </c>
      <c r="B13" s="72" t="str">
        <f>input1!B13</f>
        <v>61</v>
      </c>
      <c r="C13" s="110" t="str">
        <f>input1!C13</f>
        <v>00656</v>
      </c>
      <c r="D13" s="111" t="str">
        <f>input1!D13</f>
        <v>นางสาว ณัฐริกา เขียวเล็ก</v>
      </c>
      <c r="E13" s="112">
        <f>input1!E13</f>
        <v>2</v>
      </c>
      <c r="F13" s="113" t="str">
        <f t="shared" si="0"/>
        <v>หญิง</v>
      </c>
      <c r="G13" s="116">
        <f>input2!AF13</f>
        <v>5</v>
      </c>
      <c r="H13" s="117" t="str">
        <f t="shared" si="1"/>
        <v>ปกติ</v>
      </c>
      <c r="I13" s="116">
        <f>input2!AI13</f>
        <v>6</v>
      </c>
      <c r="J13" s="117" t="str">
        <f t="shared" si="2"/>
        <v>ปกติ</v>
      </c>
      <c r="K13" s="114">
        <f>input2!AM13</f>
        <v>6</v>
      </c>
      <c r="L13" s="117" t="str">
        <f t="shared" si="3"/>
        <v>ปกติ</v>
      </c>
      <c r="M13" s="116">
        <f>input2!AQ13</f>
        <v>6</v>
      </c>
      <c r="N13" s="117" t="str">
        <f t="shared" si="4"/>
        <v>ปกติ</v>
      </c>
      <c r="O13" s="114">
        <f>input2!AS13</f>
        <v>12</v>
      </c>
      <c r="P13" s="118" t="str">
        <f t="shared" si="5"/>
        <v>มีจุดแข็ง</v>
      </c>
      <c r="Q13" s="115">
        <f t="shared" si="6"/>
        <v>35</v>
      </c>
      <c r="R13" s="129">
        <f t="shared" si="7"/>
        <v>35</v>
      </c>
      <c r="S13" s="113" t="str">
        <f t="shared" si="8"/>
        <v>ปกติ</v>
      </c>
    </row>
    <row r="14" spans="1:19" s="13" customFormat="1" ht="18" customHeight="1" x14ac:dyDescent="0.45">
      <c r="A14" s="159" t="s">
        <v>76</v>
      </c>
      <c r="B14" s="71" t="str">
        <f>input1!B14</f>
        <v>61</v>
      </c>
      <c r="C14" s="86" t="str">
        <f>input1!C14</f>
        <v>00690</v>
      </c>
      <c r="D14" s="87" t="str">
        <f>input1!D14</f>
        <v>นางสาว ธนัชชา มหึมา</v>
      </c>
      <c r="E14" s="88">
        <f>input1!E14</f>
        <v>2</v>
      </c>
      <c r="F14" s="119" t="str">
        <f t="shared" si="0"/>
        <v>หญิง</v>
      </c>
      <c r="G14" s="101">
        <f>input2!AF14</f>
        <v>8</v>
      </c>
      <c r="H14" s="104" t="str">
        <f t="shared" si="1"/>
        <v>ปกติ</v>
      </c>
      <c r="I14" s="103">
        <f>input2!AI14</f>
        <v>6</v>
      </c>
      <c r="J14" s="104" t="str">
        <f t="shared" si="2"/>
        <v>ปกติ</v>
      </c>
      <c r="K14" s="101">
        <f>input2!AM14</f>
        <v>6</v>
      </c>
      <c r="L14" s="104" t="str">
        <f t="shared" si="3"/>
        <v>ปกติ</v>
      </c>
      <c r="M14" s="103">
        <f>input2!AQ14</f>
        <v>7</v>
      </c>
      <c r="N14" s="104" t="str">
        <f t="shared" si="4"/>
        <v>ปกติ</v>
      </c>
      <c r="O14" s="101">
        <f>input2!AS14</f>
        <v>13</v>
      </c>
      <c r="P14" s="105" t="str">
        <f t="shared" si="5"/>
        <v>มีจุดแข็ง</v>
      </c>
      <c r="Q14" s="102">
        <f t="shared" si="6"/>
        <v>40</v>
      </c>
      <c r="R14" s="127">
        <f t="shared" si="7"/>
        <v>40</v>
      </c>
      <c r="S14" s="119" t="str">
        <f t="shared" si="8"/>
        <v>ปกติ</v>
      </c>
    </row>
    <row r="15" spans="1:19" s="13" customFormat="1" ht="18" customHeight="1" x14ac:dyDescent="0.45">
      <c r="A15" s="73" t="s">
        <v>77</v>
      </c>
      <c r="B15" s="71" t="str">
        <f>input1!B15</f>
        <v>61</v>
      </c>
      <c r="C15" s="86" t="str">
        <f>input1!C15</f>
        <v>01306</v>
      </c>
      <c r="D15" s="87" t="str">
        <f>input1!D15</f>
        <v>นางสาว น้ำทิพย์ น้ำเต้าไฟ</v>
      </c>
      <c r="E15" s="88">
        <f>input1!E15</f>
        <v>2</v>
      </c>
      <c r="F15" s="106" t="str">
        <f t="shared" si="0"/>
        <v>หญิง</v>
      </c>
      <c r="G15" s="107">
        <f>input2!AF15</f>
        <v>9</v>
      </c>
      <c r="H15" s="104" t="str">
        <f t="shared" si="1"/>
        <v>ปกติ</v>
      </c>
      <c r="I15" s="109">
        <f>input2!AI15</f>
        <v>6</v>
      </c>
      <c r="J15" s="104" t="str">
        <f t="shared" si="2"/>
        <v>ปกติ</v>
      </c>
      <c r="K15" s="107">
        <f>input2!AM15</f>
        <v>6</v>
      </c>
      <c r="L15" s="104" t="str">
        <f t="shared" si="3"/>
        <v>ปกติ</v>
      </c>
      <c r="M15" s="109">
        <f>input2!AQ15</f>
        <v>7</v>
      </c>
      <c r="N15" s="104" t="str">
        <f t="shared" si="4"/>
        <v>ปกติ</v>
      </c>
      <c r="O15" s="107">
        <f>input2!AS15</f>
        <v>10</v>
      </c>
      <c r="P15" s="105" t="str">
        <f t="shared" si="5"/>
        <v>ไม่มีจุดแข็ง</v>
      </c>
      <c r="Q15" s="108">
        <f t="shared" si="6"/>
        <v>38</v>
      </c>
      <c r="R15" s="128">
        <f t="shared" si="7"/>
        <v>38</v>
      </c>
      <c r="S15" s="119" t="str">
        <f t="shared" si="8"/>
        <v>ปกติ</v>
      </c>
    </row>
    <row r="16" spans="1:19" s="13" customFormat="1" ht="18" customHeight="1" x14ac:dyDescent="0.45">
      <c r="A16" s="160" t="s">
        <v>78</v>
      </c>
      <c r="B16" s="71" t="str">
        <f>input1!B16</f>
        <v>61</v>
      </c>
      <c r="C16" s="86" t="str">
        <f>input1!C16</f>
        <v>00692</v>
      </c>
      <c r="D16" s="87" t="str">
        <f>input1!D16</f>
        <v>นางสาว นิรชา เกษแก้ว</v>
      </c>
      <c r="E16" s="88">
        <f>input1!E16</f>
        <v>2</v>
      </c>
      <c r="F16" s="106" t="str">
        <f t="shared" si="0"/>
        <v>หญิง</v>
      </c>
      <c r="G16" s="101">
        <f>input2!AF16</f>
        <v>5</v>
      </c>
      <c r="H16" s="104" t="str">
        <f t="shared" si="1"/>
        <v>ปกติ</v>
      </c>
      <c r="I16" s="103">
        <f>input2!AI16</f>
        <v>6</v>
      </c>
      <c r="J16" s="104" t="str">
        <f t="shared" si="2"/>
        <v>ปกติ</v>
      </c>
      <c r="K16" s="101">
        <f>input2!AM16</f>
        <v>7</v>
      </c>
      <c r="L16" s="104" t="str">
        <f t="shared" si="3"/>
        <v>ปกติ</v>
      </c>
      <c r="M16" s="103">
        <f>input2!AQ16</f>
        <v>6</v>
      </c>
      <c r="N16" s="104" t="str">
        <f t="shared" si="4"/>
        <v>ปกติ</v>
      </c>
      <c r="O16" s="101">
        <f>input2!AS16</f>
        <v>12</v>
      </c>
      <c r="P16" s="105" t="str">
        <f t="shared" si="5"/>
        <v>มีจุดแข็ง</v>
      </c>
      <c r="Q16" s="108">
        <f t="shared" si="6"/>
        <v>36</v>
      </c>
      <c r="R16" s="128">
        <f t="shared" si="7"/>
        <v>36</v>
      </c>
      <c r="S16" s="119" t="str">
        <f t="shared" si="8"/>
        <v>ปกติ</v>
      </c>
    </row>
    <row r="17" spans="1:31" s="13" customFormat="1" ht="18" customHeight="1" x14ac:dyDescent="0.45">
      <c r="A17" s="161" t="s">
        <v>79</v>
      </c>
      <c r="B17" s="71" t="str">
        <f>input1!B17</f>
        <v>61</v>
      </c>
      <c r="C17" s="86" t="str">
        <f>input1!C17</f>
        <v>00963</v>
      </c>
      <c r="D17" s="87" t="str">
        <f>input1!D17</f>
        <v>นางสาว ยุภาวดี ทุเรียนทอง</v>
      </c>
      <c r="E17" s="88">
        <f>input1!E17</f>
        <v>2</v>
      </c>
      <c r="F17" s="106" t="str">
        <f t="shared" si="0"/>
        <v>หญิง</v>
      </c>
      <c r="G17" s="107">
        <f>input2!AF17</f>
        <v>7</v>
      </c>
      <c r="H17" s="104" t="str">
        <f t="shared" si="1"/>
        <v>ปกติ</v>
      </c>
      <c r="I17" s="109">
        <f>input2!AI17</f>
        <v>6</v>
      </c>
      <c r="J17" s="104" t="str">
        <f t="shared" si="2"/>
        <v>ปกติ</v>
      </c>
      <c r="K17" s="107">
        <f>input2!AM17</f>
        <v>6</v>
      </c>
      <c r="L17" s="104" t="str">
        <f t="shared" si="3"/>
        <v>ปกติ</v>
      </c>
      <c r="M17" s="109">
        <f>input2!AQ17</f>
        <v>6</v>
      </c>
      <c r="N17" s="104" t="str">
        <f t="shared" si="4"/>
        <v>ปกติ</v>
      </c>
      <c r="O17" s="107">
        <f>input2!AS17</f>
        <v>12</v>
      </c>
      <c r="P17" s="105" t="str">
        <f t="shared" si="5"/>
        <v>มีจุดแข็ง</v>
      </c>
      <c r="Q17" s="108">
        <f t="shared" si="6"/>
        <v>37</v>
      </c>
      <c r="R17" s="128">
        <f t="shared" si="7"/>
        <v>37</v>
      </c>
      <c r="S17" s="119" t="str">
        <f t="shared" si="8"/>
        <v>ปกติ</v>
      </c>
    </row>
    <row r="18" spans="1:31" s="13" customFormat="1" ht="18" customHeight="1" thickBot="1" x14ac:dyDescent="0.5">
      <c r="A18" s="162" t="s">
        <v>80</v>
      </c>
      <c r="B18" s="72" t="str">
        <f>input1!B18</f>
        <v>61</v>
      </c>
      <c r="C18" s="110" t="str">
        <f>input1!C18</f>
        <v>00703</v>
      </c>
      <c r="D18" s="111" t="str">
        <f>input1!D18</f>
        <v>นางสาว ศิริลักษณ์ ทองอ่อน</v>
      </c>
      <c r="E18" s="112">
        <f>input1!E18</f>
        <v>2</v>
      </c>
      <c r="F18" s="113" t="str">
        <f t="shared" si="0"/>
        <v>หญิง</v>
      </c>
      <c r="G18" s="116">
        <f>input2!AF18</f>
        <v>7</v>
      </c>
      <c r="H18" s="117" t="str">
        <f t="shared" si="1"/>
        <v>ปกติ</v>
      </c>
      <c r="I18" s="116">
        <f>input2!AI18</f>
        <v>6</v>
      </c>
      <c r="J18" s="117" t="str">
        <f t="shared" si="2"/>
        <v>ปกติ</v>
      </c>
      <c r="K18" s="114">
        <f>input2!AM18</f>
        <v>6</v>
      </c>
      <c r="L18" s="117" t="str">
        <f t="shared" si="3"/>
        <v>ปกติ</v>
      </c>
      <c r="M18" s="116">
        <f>input2!AQ18</f>
        <v>7</v>
      </c>
      <c r="N18" s="117" t="str">
        <f t="shared" si="4"/>
        <v>ปกติ</v>
      </c>
      <c r="O18" s="114">
        <f>input2!AS18</f>
        <v>11</v>
      </c>
      <c r="P18" s="118" t="str">
        <f t="shared" si="5"/>
        <v>มีจุดแข็ง</v>
      </c>
      <c r="Q18" s="115">
        <f t="shared" si="6"/>
        <v>37</v>
      </c>
      <c r="R18" s="129">
        <f t="shared" si="7"/>
        <v>37</v>
      </c>
      <c r="S18" s="113" t="str">
        <f t="shared" si="8"/>
        <v>ปกติ</v>
      </c>
    </row>
    <row r="19" spans="1:31" s="13" customFormat="1" ht="18" customHeight="1" x14ac:dyDescent="0.45">
      <c r="A19" s="159" t="s">
        <v>81</v>
      </c>
      <c r="B19" s="71" t="str">
        <f>input1!B19</f>
        <v>61</v>
      </c>
      <c r="C19" s="86" t="str">
        <f>input1!C19</f>
        <v>00778</v>
      </c>
      <c r="D19" s="87" t="str">
        <f>input1!D19</f>
        <v>นางสาว หนึ่งฤทัย จึงเจริญ</v>
      </c>
      <c r="E19" s="88">
        <f>input1!E19</f>
        <v>2</v>
      </c>
      <c r="F19" s="119" t="str">
        <f t="shared" si="0"/>
        <v>หญิง</v>
      </c>
      <c r="G19" s="101">
        <f>input2!AF19</f>
        <v>8</v>
      </c>
      <c r="H19" s="104" t="str">
        <f t="shared" si="1"/>
        <v>ปกติ</v>
      </c>
      <c r="I19" s="103">
        <f>input2!AI19</f>
        <v>6</v>
      </c>
      <c r="J19" s="104" t="str">
        <f t="shared" si="2"/>
        <v>ปกติ</v>
      </c>
      <c r="K19" s="101">
        <f>input2!AM19</f>
        <v>6</v>
      </c>
      <c r="L19" s="104" t="str">
        <f t="shared" si="3"/>
        <v>ปกติ</v>
      </c>
      <c r="M19" s="103">
        <f>input2!AQ19</f>
        <v>7</v>
      </c>
      <c r="N19" s="104" t="str">
        <f t="shared" si="4"/>
        <v>ปกติ</v>
      </c>
      <c r="O19" s="101">
        <f>input2!AS19</f>
        <v>12</v>
      </c>
      <c r="P19" s="105" t="str">
        <f t="shared" si="5"/>
        <v>มีจุดแข็ง</v>
      </c>
      <c r="Q19" s="102">
        <f t="shared" si="6"/>
        <v>39</v>
      </c>
      <c r="R19" s="127">
        <f t="shared" si="7"/>
        <v>39</v>
      </c>
      <c r="S19" s="119" t="str">
        <f t="shared" si="8"/>
        <v>ปกติ</v>
      </c>
    </row>
    <row r="20" spans="1:31" s="13" customFormat="1" ht="18" customHeight="1" x14ac:dyDescent="0.45">
      <c r="A20" s="73" t="s">
        <v>29</v>
      </c>
      <c r="B20" s="71" t="str">
        <f>input1!B20</f>
        <v>61</v>
      </c>
      <c r="C20" s="86" t="str">
        <f>input1!C20</f>
        <v>00706</v>
      </c>
      <c r="D20" s="87" t="str">
        <f>input1!D20</f>
        <v>นางสาว อรอนงค์ เกษสาคร</v>
      </c>
      <c r="E20" s="88">
        <f>input1!E20</f>
        <v>2</v>
      </c>
      <c r="F20" s="106" t="str">
        <f t="shared" si="0"/>
        <v>หญิง</v>
      </c>
      <c r="G20" s="101">
        <f>input2!AF20</f>
        <v>5</v>
      </c>
      <c r="H20" s="104" t="str">
        <f t="shared" si="1"/>
        <v>ปกติ</v>
      </c>
      <c r="I20" s="103">
        <f>input2!AI20</f>
        <v>6</v>
      </c>
      <c r="J20" s="104" t="str">
        <f t="shared" si="2"/>
        <v>ปกติ</v>
      </c>
      <c r="K20" s="101">
        <f>input2!AM20</f>
        <v>6</v>
      </c>
      <c r="L20" s="104" t="str">
        <f t="shared" si="3"/>
        <v>ปกติ</v>
      </c>
      <c r="M20" s="103">
        <f>input2!AQ20</f>
        <v>6</v>
      </c>
      <c r="N20" s="104" t="str">
        <f t="shared" si="4"/>
        <v>ปกติ</v>
      </c>
      <c r="O20" s="101">
        <f>input2!AS20</f>
        <v>14</v>
      </c>
      <c r="P20" s="105" t="str">
        <f t="shared" si="5"/>
        <v>มีจุดแข็ง</v>
      </c>
      <c r="Q20" s="108">
        <f t="shared" si="6"/>
        <v>37</v>
      </c>
      <c r="R20" s="128">
        <f t="shared" si="7"/>
        <v>37</v>
      </c>
      <c r="S20" s="11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71" t="str">
        <f>input1!B21</f>
        <v>61</v>
      </c>
      <c r="C21" s="86" t="str">
        <f>input1!C21</f>
        <v>00669</v>
      </c>
      <c r="D21" s="87" t="str">
        <f>input1!D21</f>
        <v>นางสาว อริสษา อินโท</v>
      </c>
      <c r="E21" s="88">
        <f>input1!E21</f>
        <v>2</v>
      </c>
      <c r="F21" s="106" t="str">
        <f t="shared" si="0"/>
        <v>หญิง</v>
      </c>
      <c r="G21" s="107">
        <f>input2!AF21</f>
        <v>8</v>
      </c>
      <c r="H21" s="104" t="str">
        <f t="shared" si="1"/>
        <v>ปกติ</v>
      </c>
      <c r="I21" s="109">
        <f>input2!AI21</f>
        <v>6</v>
      </c>
      <c r="J21" s="104" t="str">
        <f t="shared" si="2"/>
        <v>ปกติ</v>
      </c>
      <c r="K21" s="107">
        <f>input2!AM21</f>
        <v>6</v>
      </c>
      <c r="L21" s="104" t="str">
        <f t="shared" si="3"/>
        <v>ปกติ</v>
      </c>
      <c r="M21" s="109">
        <f>input2!AQ21</f>
        <v>6</v>
      </c>
      <c r="N21" s="104" t="str">
        <f t="shared" si="4"/>
        <v>ปกติ</v>
      </c>
      <c r="O21" s="107">
        <f>input2!AS21</f>
        <v>14</v>
      </c>
      <c r="P21" s="105" t="str">
        <f t="shared" si="5"/>
        <v>มีจุดแข็ง</v>
      </c>
      <c r="Q21" s="108">
        <f t="shared" si="6"/>
        <v>40</v>
      </c>
      <c r="R21" s="128">
        <f t="shared" si="7"/>
        <v>40</v>
      </c>
      <c r="S21" s="11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61" t="s">
        <v>31</v>
      </c>
      <c r="B22" s="71" t="e">
        <f>input1!#REF!</f>
        <v>#REF!</v>
      </c>
      <c r="C22" s="86" t="e">
        <f>input1!#REF!</f>
        <v>#REF!</v>
      </c>
      <c r="D22" s="87" t="e">
        <f>input1!#REF!</f>
        <v>#REF!</v>
      </c>
      <c r="E22" s="88" t="e">
        <f>input1!#REF!</f>
        <v>#REF!</v>
      </c>
      <c r="F22" s="106" t="e">
        <f t="shared" si="0"/>
        <v>#REF!</v>
      </c>
      <c r="G22" s="101" t="e">
        <f>input2!#REF!</f>
        <v>#REF!</v>
      </c>
      <c r="H22" s="104" t="e">
        <f t="shared" si="1"/>
        <v>#REF!</v>
      </c>
      <c r="I22" s="103" t="e">
        <f>input2!#REF!</f>
        <v>#REF!</v>
      </c>
      <c r="J22" s="104" t="e">
        <f t="shared" si="2"/>
        <v>#REF!</v>
      </c>
      <c r="K22" s="101" t="e">
        <f>input2!#REF!</f>
        <v>#REF!</v>
      </c>
      <c r="L22" s="104" t="e">
        <f t="shared" si="3"/>
        <v>#REF!</v>
      </c>
      <c r="M22" s="103" t="e">
        <f>input2!#REF!</f>
        <v>#REF!</v>
      </c>
      <c r="N22" s="104" t="e">
        <f t="shared" si="4"/>
        <v>#REF!</v>
      </c>
      <c r="O22" s="101" t="e">
        <f>input2!#REF!</f>
        <v>#REF!</v>
      </c>
      <c r="P22" s="105" t="e">
        <f t="shared" si="5"/>
        <v>#REF!</v>
      </c>
      <c r="Q22" s="108" t="e">
        <f t="shared" si="6"/>
        <v>#REF!</v>
      </c>
      <c r="R22" s="128" t="e">
        <f t="shared" si="7"/>
        <v>#REF!</v>
      </c>
      <c r="S22" s="119" t="e">
        <f t="shared" si="8"/>
        <v>#REF!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2" t="s">
        <v>56</v>
      </c>
      <c r="B23" s="72" t="e">
        <f>input1!#REF!</f>
        <v>#REF!</v>
      </c>
      <c r="C23" s="110" t="e">
        <f>input1!#REF!</f>
        <v>#REF!</v>
      </c>
      <c r="D23" s="111" t="e">
        <f>input1!#REF!</f>
        <v>#REF!</v>
      </c>
      <c r="E23" s="112" t="e">
        <f>input1!#REF!</f>
        <v>#REF!</v>
      </c>
      <c r="F23" s="113" t="e">
        <f t="shared" si="0"/>
        <v>#REF!</v>
      </c>
      <c r="G23" s="116" t="e">
        <f>input2!#REF!</f>
        <v>#REF!</v>
      </c>
      <c r="H23" s="117" t="e">
        <f t="shared" si="1"/>
        <v>#REF!</v>
      </c>
      <c r="I23" s="116" t="e">
        <f>input2!#REF!</f>
        <v>#REF!</v>
      </c>
      <c r="J23" s="117" t="e">
        <f t="shared" si="2"/>
        <v>#REF!</v>
      </c>
      <c r="K23" s="114" t="e">
        <f>input2!#REF!</f>
        <v>#REF!</v>
      </c>
      <c r="L23" s="117" t="e">
        <f t="shared" si="3"/>
        <v>#REF!</v>
      </c>
      <c r="M23" s="116" t="e">
        <f>input2!#REF!</f>
        <v>#REF!</v>
      </c>
      <c r="N23" s="117" t="e">
        <f t="shared" si="4"/>
        <v>#REF!</v>
      </c>
      <c r="O23" s="114" t="e">
        <f>input2!#REF!</f>
        <v>#REF!</v>
      </c>
      <c r="P23" s="118" t="e">
        <f t="shared" si="5"/>
        <v>#REF!</v>
      </c>
      <c r="Q23" s="115" t="e">
        <f t="shared" si="6"/>
        <v>#REF!</v>
      </c>
      <c r="R23" s="129" t="e">
        <f t="shared" si="7"/>
        <v>#REF!</v>
      </c>
      <c r="S23" s="113" t="e">
        <f t="shared" si="8"/>
        <v>#REF!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59" t="s">
        <v>57</v>
      </c>
      <c r="B24" s="71" t="e">
        <f>input1!#REF!</f>
        <v>#REF!</v>
      </c>
      <c r="C24" s="86" t="e">
        <f>input1!#REF!</f>
        <v>#REF!</v>
      </c>
      <c r="D24" s="87" t="e">
        <f>input1!#REF!</f>
        <v>#REF!</v>
      </c>
      <c r="E24" s="88" t="e">
        <f>input1!#REF!</f>
        <v>#REF!</v>
      </c>
      <c r="F24" s="119" t="e">
        <f t="shared" si="0"/>
        <v>#REF!</v>
      </c>
      <c r="G24" s="101" t="e">
        <f>input2!#REF!</f>
        <v>#REF!</v>
      </c>
      <c r="H24" s="104" t="e">
        <f t="shared" si="1"/>
        <v>#REF!</v>
      </c>
      <c r="I24" s="103" t="e">
        <f>input2!#REF!</f>
        <v>#REF!</v>
      </c>
      <c r="J24" s="104" t="e">
        <f t="shared" si="2"/>
        <v>#REF!</v>
      </c>
      <c r="K24" s="101" t="e">
        <f>input2!#REF!</f>
        <v>#REF!</v>
      </c>
      <c r="L24" s="104" t="e">
        <f t="shared" si="3"/>
        <v>#REF!</v>
      </c>
      <c r="M24" s="103" t="e">
        <f>input2!#REF!</f>
        <v>#REF!</v>
      </c>
      <c r="N24" s="104" t="e">
        <f t="shared" si="4"/>
        <v>#REF!</v>
      </c>
      <c r="O24" s="101" t="e">
        <f>input2!#REF!</f>
        <v>#REF!</v>
      </c>
      <c r="P24" s="105" t="e">
        <f t="shared" si="5"/>
        <v>#REF!</v>
      </c>
      <c r="Q24" s="102" t="e">
        <f t="shared" si="6"/>
        <v>#REF!</v>
      </c>
      <c r="R24" s="127" t="e">
        <f t="shared" si="7"/>
        <v>#REF!</v>
      </c>
      <c r="S24" s="119" t="e">
        <f t="shared" si="8"/>
        <v>#REF!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73" t="s">
        <v>58</v>
      </c>
      <c r="B25" s="71" t="e">
        <f>input1!#REF!</f>
        <v>#REF!</v>
      </c>
      <c r="C25" s="86" t="e">
        <f>input1!#REF!</f>
        <v>#REF!</v>
      </c>
      <c r="D25" s="87" t="e">
        <f>input1!#REF!</f>
        <v>#REF!</v>
      </c>
      <c r="E25" s="88" t="e">
        <f>input1!#REF!</f>
        <v>#REF!</v>
      </c>
      <c r="F25" s="106" t="e">
        <f t="shared" si="0"/>
        <v>#REF!</v>
      </c>
      <c r="G25" s="107" t="e">
        <f>input2!#REF!</f>
        <v>#REF!</v>
      </c>
      <c r="H25" s="104" t="e">
        <f t="shared" si="1"/>
        <v>#REF!</v>
      </c>
      <c r="I25" s="109" t="e">
        <f>input2!#REF!</f>
        <v>#REF!</v>
      </c>
      <c r="J25" s="104" t="e">
        <f t="shared" si="2"/>
        <v>#REF!</v>
      </c>
      <c r="K25" s="107" t="e">
        <f>input2!#REF!</f>
        <v>#REF!</v>
      </c>
      <c r="L25" s="104" t="e">
        <f t="shared" si="3"/>
        <v>#REF!</v>
      </c>
      <c r="M25" s="109" t="e">
        <f>input2!#REF!</f>
        <v>#REF!</v>
      </c>
      <c r="N25" s="104" t="e">
        <f t="shared" si="4"/>
        <v>#REF!</v>
      </c>
      <c r="O25" s="107" t="e">
        <f>input2!#REF!</f>
        <v>#REF!</v>
      </c>
      <c r="P25" s="105" t="e">
        <f t="shared" si="5"/>
        <v>#REF!</v>
      </c>
      <c r="Q25" s="108" t="e">
        <f t="shared" si="6"/>
        <v>#REF!</v>
      </c>
      <c r="R25" s="128" t="e">
        <f t="shared" si="7"/>
        <v>#REF!</v>
      </c>
      <c r="S25" s="119" t="e">
        <f t="shared" si="8"/>
        <v>#REF!</v>
      </c>
    </row>
    <row r="26" spans="1:31" s="13" customFormat="1" ht="18" customHeight="1" x14ac:dyDescent="0.45">
      <c r="A26" s="160" t="s">
        <v>59</v>
      </c>
      <c r="B26" s="71" t="e">
        <f>input1!#REF!</f>
        <v>#REF!</v>
      </c>
      <c r="C26" s="86" t="e">
        <f>input1!#REF!</f>
        <v>#REF!</v>
      </c>
      <c r="D26" s="87" t="e">
        <f>input1!#REF!</f>
        <v>#REF!</v>
      </c>
      <c r="E26" s="88" t="e">
        <f>input1!#REF!</f>
        <v>#REF!</v>
      </c>
      <c r="F26" s="106" t="e">
        <f t="shared" si="0"/>
        <v>#REF!</v>
      </c>
      <c r="G26" s="101" t="e">
        <f>input2!#REF!</f>
        <v>#REF!</v>
      </c>
      <c r="H26" s="104" t="e">
        <f t="shared" si="1"/>
        <v>#REF!</v>
      </c>
      <c r="I26" s="103" t="e">
        <f>input2!#REF!</f>
        <v>#REF!</v>
      </c>
      <c r="J26" s="104" t="e">
        <f t="shared" si="2"/>
        <v>#REF!</v>
      </c>
      <c r="K26" s="101" t="e">
        <f>input2!#REF!</f>
        <v>#REF!</v>
      </c>
      <c r="L26" s="104" t="e">
        <f t="shared" si="3"/>
        <v>#REF!</v>
      </c>
      <c r="M26" s="103" t="e">
        <f>input2!#REF!</f>
        <v>#REF!</v>
      </c>
      <c r="N26" s="104" t="e">
        <f t="shared" si="4"/>
        <v>#REF!</v>
      </c>
      <c r="O26" s="101" t="e">
        <f>input2!#REF!</f>
        <v>#REF!</v>
      </c>
      <c r="P26" s="105" t="e">
        <f t="shared" si="5"/>
        <v>#REF!</v>
      </c>
      <c r="Q26" s="108" t="e">
        <f t="shared" si="6"/>
        <v>#REF!</v>
      </c>
      <c r="R26" s="128" t="e">
        <f t="shared" si="7"/>
        <v>#REF!</v>
      </c>
      <c r="S26" s="119" t="e">
        <f t="shared" si="8"/>
        <v>#REF!</v>
      </c>
    </row>
    <row r="27" spans="1:31" s="13" customFormat="1" ht="18" customHeight="1" x14ac:dyDescent="0.45">
      <c r="A27" s="161" t="s">
        <v>0</v>
      </c>
      <c r="B27" s="71" t="e">
        <f>input1!#REF!</f>
        <v>#REF!</v>
      </c>
      <c r="C27" s="86" t="e">
        <f>input1!#REF!</f>
        <v>#REF!</v>
      </c>
      <c r="D27" s="87" t="e">
        <f>input1!#REF!</f>
        <v>#REF!</v>
      </c>
      <c r="E27" s="88" t="e">
        <f>input1!#REF!</f>
        <v>#REF!</v>
      </c>
      <c r="F27" s="106" t="e">
        <f t="shared" si="0"/>
        <v>#REF!</v>
      </c>
      <c r="G27" s="107" t="e">
        <f>input2!#REF!</f>
        <v>#REF!</v>
      </c>
      <c r="H27" s="104" t="e">
        <f t="shared" si="1"/>
        <v>#REF!</v>
      </c>
      <c r="I27" s="109" t="e">
        <f>input2!#REF!</f>
        <v>#REF!</v>
      </c>
      <c r="J27" s="104" t="e">
        <f t="shared" si="2"/>
        <v>#REF!</v>
      </c>
      <c r="K27" s="107" t="e">
        <f>input2!#REF!</f>
        <v>#REF!</v>
      </c>
      <c r="L27" s="104" t="e">
        <f t="shared" si="3"/>
        <v>#REF!</v>
      </c>
      <c r="M27" s="109" t="e">
        <f>input2!#REF!</f>
        <v>#REF!</v>
      </c>
      <c r="N27" s="104" t="e">
        <f t="shared" si="4"/>
        <v>#REF!</v>
      </c>
      <c r="O27" s="107" t="e">
        <f>input2!#REF!</f>
        <v>#REF!</v>
      </c>
      <c r="P27" s="105" t="e">
        <f t="shared" si="5"/>
        <v>#REF!</v>
      </c>
      <c r="Q27" s="108" t="e">
        <f t="shared" si="6"/>
        <v>#REF!</v>
      </c>
      <c r="R27" s="128" t="e">
        <f t="shared" si="7"/>
        <v>#REF!</v>
      </c>
      <c r="S27" s="119" t="e">
        <f t="shared" si="8"/>
        <v>#REF!</v>
      </c>
    </row>
    <row r="28" spans="1:31" s="13" customFormat="1" ht="18" customHeight="1" thickBot="1" x14ac:dyDescent="0.5">
      <c r="A28" s="162" t="s">
        <v>1</v>
      </c>
      <c r="B28" s="72" t="e">
        <f>input1!#REF!</f>
        <v>#REF!</v>
      </c>
      <c r="C28" s="110" t="e">
        <f>input1!#REF!</f>
        <v>#REF!</v>
      </c>
      <c r="D28" s="111" t="e">
        <f>input1!#REF!</f>
        <v>#REF!</v>
      </c>
      <c r="E28" s="112" t="e">
        <f>input1!#REF!</f>
        <v>#REF!</v>
      </c>
      <c r="F28" s="113" t="e">
        <f t="shared" si="0"/>
        <v>#REF!</v>
      </c>
      <c r="G28" s="116" t="e">
        <f>input2!#REF!</f>
        <v>#REF!</v>
      </c>
      <c r="H28" s="117" t="e">
        <f t="shared" si="1"/>
        <v>#REF!</v>
      </c>
      <c r="I28" s="116" t="e">
        <f>input2!#REF!</f>
        <v>#REF!</v>
      </c>
      <c r="J28" s="117" t="e">
        <f t="shared" si="2"/>
        <v>#REF!</v>
      </c>
      <c r="K28" s="114" t="e">
        <f>input2!#REF!</f>
        <v>#REF!</v>
      </c>
      <c r="L28" s="117" t="e">
        <f t="shared" si="3"/>
        <v>#REF!</v>
      </c>
      <c r="M28" s="116" t="e">
        <f>input2!#REF!</f>
        <v>#REF!</v>
      </c>
      <c r="N28" s="117" t="e">
        <f t="shared" si="4"/>
        <v>#REF!</v>
      </c>
      <c r="O28" s="114" t="e">
        <f>input2!#REF!</f>
        <v>#REF!</v>
      </c>
      <c r="P28" s="118" t="e">
        <f t="shared" si="5"/>
        <v>#REF!</v>
      </c>
      <c r="Q28" s="115" t="e">
        <f t="shared" si="6"/>
        <v>#REF!</v>
      </c>
      <c r="R28" s="129" t="e">
        <f t="shared" si="7"/>
        <v>#REF!</v>
      </c>
      <c r="S28" s="113" t="e">
        <f t="shared" si="8"/>
        <v>#REF!</v>
      </c>
    </row>
    <row r="29" spans="1:31" s="13" customFormat="1" ht="18" customHeight="1" x14ac:dyDescent="0.45">
      <c r="A29" s="159" t="s">
        <v>2</v>
      </c>
      <c r="B29" s="71" t="e">
        <f>input1!#REF!</f>
        <v>#REF!</v>
      </c>
      <c r="C29" s="86" t="e">
        <f>input1!#REF!</f>
        <v>#REF!</v>
      </c>
      <c r="D29" s="87" t="e">
        <f>input1!#REF!</f>
        <v>#REF!</v>
      </c>
      <c r="E29" s="88" t="e">
        <f>input1!#REF!</f>
        <v>#REF!</v>
      </c>
      <c r="F29" s="119" t="e">
        <f t="shared" si="0"/>
        <v>#REF!</v>
      </c>
      <c r="G29" s="101" t="e">
        <f>input2!#REF!</f>
        <v>#REF!</v>
      </c>
      <c r="H29" s="104" t="e">
        <f t="shared" si="1"/>
        <v>#REF!</v>
      </c>
      <c r="I29" s="103" t="e">
        <f>input2!#REF!</f>
        <v>#REF!</v>
      </c>
      <c r="J29" s="104" t="e">
        <f t="shared" si="2"/>
        <v>#REF!</v>
      </c>
      <c r="K29" s="101" t="e">
        <f>input2!#REF!</f>
        <v>#REF!</v>
      </c>
      <c r="L29" s="104" t="e">
        <f t="shared" si="3"/>
        <v>#REF!</v>
      </c>
      <c r="M29" s="103" t="e">
        <f>input2!#REF!</f>
        <v>#REF!</v>
      </c>
      <c r="N29" s="104" t="e">
        <f t="shared" si="4"/>
        <v>#REF!</v>
      </c>
      <c r="O29" s="101" t="e">
        <f>input2!#REF!</f>
        <v>#REF!</v>
      </c>
      <c r="P29" s="105" t="e">
        <f t="shared" si="5"/>
        <v>#REF!</v>
      </c>
      <c r="Q29" s="102" t="e">
        <f t="shared" si="6"/>
        <v>#REF!</v>
      </c>
      <c r="R29" s="127" t="e">
        <f t="shared" si="7"/>
        <v>#REF!</v>
      </c>
      <c r="S29" s="119" t="e">
        <f t="shared" si="8"/>
        <v>#REF!</v>
      </c>
    </row>
    <row r="30" spans="1:31" s="13" customFormat="1" ht="18" customHeight="1" x14ac:dyDescent="0.45">
      <c r="A30" s="73" t="s">
        <v>3</v>
      </c>
      <c r="B30" s="71" t="e">
        <f>input1!#REF!</f>
        <v>#REF!</v>
      </c>
      <c r="C30" s="86" t="e">
        <f>input1!#REF!</f>
        <v>#REF!</v>
      </c>
      <c r="D30" s="87" t="e">
        <f>input1!#REF!</f>
        <v>#REF!</v>
      </c>
      <c r="E30" s="88" t="e">
        <f>input1!#REF!</f>
        <v>#REF!</v>
      </c>
      <c r="F30" s="106" t="e">
        <f t="shared" si="0"/>
        <v>#REF!</v>
      </c>
      <c r="G30" s="101" t="e">
        <f>input2!#REF!</f>
        <v>#REF!</v>
      </c>
      <c r="H30" s="104" t="e">
        <f t="shared" si="1"/>
        <v>#REF!</v>
      </c>
      <c r="I30" s="103" t="e">
        <f>input2!#REF!</f>
        <v>#REF!</v>
      </c>
      <c r="J30" s="104" t="e">
        <f t="shared" si="2"/>
        <v>#REF!</v>
      </c>
      <c r="K30" s="101" t="e">
        <f>input2!#REF!</f>
        <v>#REF!</v>
      </c>
      <c r="L30" s="104" t="e">
        <f t="shared" si="3"/>
        <v>#REF!</v>
      </c>
      <c r="M30" s="103" t="e">
        <f>input2!#REF!</f>
        <v>#REF!</v>
      </c>
      <c r="N30" s="104" t="e">
        <f t="shared" si="4"/>
        <v>#REF!</v>
      </c>
      <c r="O30" s="101" t="e">
        <f>input2!#REF!</f>
        <v>#REF!</v>
      </c>
      <c r="P30" s="105" t="e">
        <f t="shared" si="5"/>
        <v>#REF!</v>
      </c>
      <c r="Q30" s="108" t="e">
        <f t="shared" si="6"/>
        <v>#REF!</v>
      </c>
      <c r="R30" s="128" t="e">
        <f t="shared" si="7"/>
        <v>#REF!</v>
      </c>
      <c r="S30" s="119" t="e">
        <f t="shared" si="8"/>
        <v>#REF!</v>
      </c>
    </row>
    <row r="31" spans="1:31" s="13" customFormat="1" ht="18" customHeight="1" x14ac:dyDescent="0.45">
      <c r="A31" s="160" t="s">
        <v>4</v>
      </c>
      <c r="B31" s="71" t="e">
        <f>input1!#REF!</f>
        <v>#REF!</v>
      </c>
      <c r="C31" s="86" t="e">
        <f>input1!#REF!</f>
        <v>#REF!</v>
      </c>
      <c r="D31" s="87" t="e">
        <f>input1!#REF!</f>
        <v>#REF!</v>
      </c>
      <c r="E31" s="88" t="e">
        <f>input1!#REF!</f>
        <v>#REF!</v>
      </c>
      <c r="F31" s="106" t="e">
        <f t="shared" si="0"/>
        <v>#REF!</v>
      </c>
      <c r="G31" s="107" t="e">
        <f>input2!#REF!</f>
        <v>#REF!</v>
      </c>
      <c r="H31" s="104" t="e">
        <f t="shared" si="1"/>
        <v>#REF!</v>
      </c>
      <c r="I31" s="109" t="e">
        <f>input2!#REF!</f>
        <v>#REF!</v>
      </c>
      <c r="J31" s="104" t="e">
        <f t="shared" si="2"/>
        <v>#REF!</v>
      </c>
      <c r="K31" s="107" t="e">
        <f>input2!#REF!</f>
        <v>#REF!</v>
      </c>
      <c r="L31" s="104" t="e">
        <f t="shared" si="3"/>
        <v>#REF!</v>
      </c>
      <c r="M31" s="109" t="e">
        <f>input2!#REF!</f>
        <v>#REF!</v>
      </c>
      <c r="N31" s="104" t="e">
        <f t="shared" si="4"/>
        <v>#REF!</v>
      </c>
      <c r="O31" s="107" t="e">
        <f>input2!#REF!</f>
        <v>#REF!</v>
      </c>
      <c r="P31" s="105" t="e">
        <f t="shared" si="5"/>
        <v>#REF!</v>
      </c>
      <c r="Q31" s="108" t="e">
        <f t="shared" si="6"/>
        <v>#REF!</v>
      </c>
      <c r="R31" s="128" t="e">
        <f t="shared" si="7"/>
        <v>#REF!</v>
      </c>
      <c r="S31" s="119" t="e">
        <f t="shared" si="8"/>
        <v>#REF!</v>
      </c>
    </row>
    <row r="32" spans="1:31" s="13" customFormat="1" ht="18" customHeight="1" x14ac:dyDescent="0.45">
      <c r="A32" s="161" t="s">
        <v>5</v>
      </c>
      <c r="B32" s="71" t="e">
        <f>input1!#REF!</f>
        <v>#REF!</v>
      </c>
      <c r="C32" s="86" t="e">
        <f>input1!#REF!</f>
        <v>#REF!</v>
      </c>
      <c r="D32" s="87" t="e">
        <f>input1!#REF!</f>
        <v>#REF!</v>
      </c>
      <c r="E32" s="88" t="e">
        <f>input1!#REF!</f>
        <v>#REF!</v>
      </c>
      <c r="F32" s="106" t="e">
        <f t="shared" si="0"/>
        <v>#REF!</v>
      </c>
      <c r="G32" s="101" t="e">
        <f>input2!#REF!</f>
        <v>#REF!</v>
      </c>
      <c r="H32" s="104" t="e">
        <f t="shared" si="1"/>
        <v>#REF!</v>
      </c>
      <c r="I32" s="103" t="e">
        <f>input2!#REF!</f>
        <v>#REF!</v>
      </c>
      <c r="J32" s="104" t="e">
        <f t="shared" si="2"/>
        <v>#REF!</v>
      </c>
      <c r="K32" s="101" t="e">
        <f>input2!#REF!</f>
        <v>#REF!</v>
      </c>
      <c r="L32" s="104" t="e">
        <f t="shared" si="3"/>
        <v>#REF!</v>
      </c>
      <c r="M32" s="103" t="e">
        <f>input2!#REF!</f>
        <v>#REF!</v>
      </c>
      <c r="N32" s="104" t="e">
        <f t="shared" si="4"/>
        <v>#REF!</v>
      </c>
      <c r="O32" s="101" t="e">
        <f>input2!#REF!</f>
        <v>#REF!</v>
      </c>
      <c r="P32" s="105" t="e">
        <f t="shared" si="5"/>
        <v>#REF!</v>
      </c>
      <c r="Q32" s="108" t="e">
        <f t="shared" si="6"/>
        <v>#REF!</v>
      </c>
      <c r="R32" s="128" t="e">
        <f t="shared" si="7"/>
        <v>#REF!</v>
      </c>
      <c r="S32" s="119" t="e">
        <f t="shared" si="8"/>
        <v>#REF!</v>
      </c>
    </row>
    <row r="33" spans="1:19" s="13" customFormat="1" ht="18" customHeight="1" thickBot="1" x14ac:dyDescent="0.5">
      <c r="A33" s="162" t="s">
        <v>6</v>
      </c>
      <c r="B33" s="72" t="e">
        <f>input1!#REF!</f>
        <v>#REF!</v>
      </c>
      <c r="C33" s="110" t="e">
        <f>input1!#REF!</f>
        <v>#REF!</v>
      </c>
      <c r="D33" s="111" t="e">
        <f>input1!#REF!</f>
        <v>#REF!</v>
      </c>
      <c r="E33" s="112" t="e">
        <f>input1!#REF!</f>
        <v>#REF!</v>
      </c>
      <c r="F33" s="113" t="e">
        <f t="shared" si="0"/>
        <v>#REF!</v>
      </c>
      <c r="G33" s="116" t="e">
        <f>input2!#REF!</f>
        <v>#REF!</v>
      </c>
      <c r="H33" s="117" t="e">
        <f t="shared" si="1"/>
        <v>#REF!</v>
      </c>
      <c r="I33" s="116" t="e">
        <f>input2!#REF!</f>
        <v>#REF!</v>
      </c>
      <c r="J33" s="117" t="e">
        <f t="shared" si="2"/>
        <v>#REF!</v>
      </c>
      <c r="K33" s="114" t="e">
        <f>input2!#REF!</f>
        <v>#REF!</v>
      </c>
      <c r="L33" s="117" t="e">
        <f t="shared" si="3"/>
        <v>#REF!</v>
      </c>
      <c r="M33" s="116" t="e">
        <f>input2!#REF!</f>
        <v>#REF!</v>
      </c>
      <c r="N33" s="117" t="e">
        <f t="shared" si="4"/>
        <v>#REF!</v>
      </c>
      <c r="O33" s="114" t="e">
        <f>input2!#REF!</f>
        <v>#REF!</v>
      </c>
      <c r="P33" s="118" t="e">
        <f t="shared" si="5"/>
        <v>#REF!</v>
      </c>
      <c r="Q33" s="115" t="e">
        <f t="shared" si="6"/>
        <v>#REF!</v>
      </c>
      <c r="R33" s="129" t="e">
        <f t="shared" si="7"/>
        <v>#REF!</v>
      </c>
      <c r="S33" s="113" t="e">
        <f t="shared" si="8"/>
        <v>#REF!</v>
      </c>
    </row>
    <row r="34" spans="1:19" s="13" customFormat="1" ht="18" customHeight="1" x14ac:dyDescent="0.45">
      <c r="A34" s="159" t="s">
        <v>7</v>
      </c>
      <c r="B34" s="71" t="e">
        <f>input1!#REF!</f>
        <v>#REF!</v>
      </c>
      <c r="C34" s="86" t="e">
        <f>input1!#REF!</f>
        <v>#REF!</v>
      </c>
      <c r="D34" s="87" t="e">
        <f>input1!#REF!</f>
        <v>#REF!</v>
      </c>
      <c r="E34" s="88" t="e">
        <f>input1!#REF!</f>
        <v>#REF!</v>
      </c>
      <c r="F34" s="119" t="e">
        <f t="shared" si="0"/>
        <v>#REF!</v>
      </c>
      <c r="G34" s="101" t="e">
        <f>input2!#REF!</f>
        <v>#REF!</v>
      </c>
      <c r="H34" s="104" t="e">
        <f t="shared" si="1"/>
        <v>#REF!</v>
      </c>
      <c r="I34" s="103" t="e">
        <f>input2!#REF!</f>
        <v>#REF!</v>
      </c>
      <c r="J34" s="104" t="e">
        <f t="shared" si="2"/>
        <v>#REF!</v>
      </c>
      <c r="K34" s="101" t="e">
        <f>input2!#REF!</f>
        <v>#REF!</v>
      </c>
      <c r="L34" s="104" t="e">
        <f t="shared" si="3"/>
        <v>#REF!</v>
      </c>
      <c r="M34" s="103" t="e">
        <f>input2!#REF!</f>
        <v>#REF!</v>
      </c>
      <c r="N34" s="104" t="e">
        <f t="shared" si="4"/>
        <v>#REF!</v>
      </c>
      <c r="O34" s="101" t="e">
        <f>input2!#REF!</f>
        <v>#REF!</v>
      </c>
      <c r="P34" s="105" t="e">
        <f t="shared" si="5"/>
        <v>#REF!</v>
      </c>
      <c r="Q34" s="102" t="e">
        <f t="shared" si="6"/>
        <v>#REF!</v>
      </c>
      <c r="R34" s="127" t="e">
        <f t="shared" si="7"/>
        <v>#REF!</v>
      </c>
      <c r="S34" s="119" t="e">
        <f t="shared" si="8"/>
        <v>#REF!</v>
      </c>
    </row>
    <row r="35" spans="1:19" s="13" customFormat="1" ht="18" customHeight="1" x14ac:dyDescent="0.45">
      <c r="A35" s="73" t="s">
        <v>8</v>
      </c>
      <c r="B35" s="71" t="e">
        <f>input1!#REF!</f>
        <v>#REF!</v>
      </c>
      <c r="C35" s="86" t="e">
        <f>input1!#REF!</f>
        <v>#REF!</v>
      </c>
      <c r="D35" s="87" t="e">
        <f>input1!#REF!</f>
        <v>#REF!</v>
      </c>
      <c r="E35" s="88" t="e">
        <f>input1!#REF!</f>
        <v>#REF!</v>
      </c>
      <c r="F35" s="106" t="e">
        <f t="shared" si="0"/>
        <v>#REF!</v>
      </c>
      <c r="G35" s="107" t="e">
        <f>input2!#REF!</f>
        <v>#REF!</v>
      </c>
      <c r="H35" s="104" t="e">
        <f t="shared" si="1"/>
        <v>#REF!</v>
      </c>
      <c r="I35" s="109" t="e">
        <f>input2!#REF!</f>
        <v>#REF!</v>
      </c>
      <c r="J35" s="104" t="e">
        <f t="shared" si="2"/>
        <v>#REF!</v>
      </c>
      <c r="K35" s="107" t="e">
        <f>input2!#REF!</f>
        <v>#REF!</v>
      </c>
      <c r="L35" s="104" t="e">
        <f t="shared" si="3"/>
        <v>#REF!</v>
      </c>
      <c r="M35" s="109" t="e">
        <f>input2!#REF!</f>
        <v>#REF!</v>
      </c>
      <c r="N35" s="104" t="e">
        <f t="shared" si="4"/>
        <v>#REF!</v>
      </c>
      <c r="O35" s="107" t="e">
        <f>input2!#REF!</f>
        <v>#REF!</v>
      </c>
      <c r="P35" s="105" t="e">
        <f t="shared" si="5"/>
        <v>#REF!</v>
      </c>
      <c r="Q35" s="108" t="e">
        <f t="shared" si="6"/>
        <v>#REF!</v>
      </c>
      <c r="R35" s="128" t="e">
        <f t="shared" si="7"/>
        <v>#REF!</v>
      </c>
      <c r="S35" s="119" t="e">
        <f t="shared" si="8"/>
        <v>#REF!</v>
      </c>
    </row>
    <row r="36" spans="1:19" s="13" customFormat="1" ht="18" customHeight="1" x14ac:dyDescent="0.45">
      <c r="A36" s="160" t="s">
        <v>9</v>
      </c>
      <c r="B36" s="71" t="e">
        <f>input1!#REF!</f>
        <v>#REF!</v>
      </c>
      <c r="C36" s="86" t="e">
        <f>input1!#REF!</f>
        <v>#REF!</v>
      </c>
      <c r="D36" s="87" t="e">
        <f>input1!#REF!</f>
        <v>#REF!</v>
      </c>
      <c r="E36" s="88" t="e">
        <f>input1!#REF!</f>
        <v>#REF!</v>
      </c>
      <c r="F36" s="106" t="e">
        <f t="shared" si="0"/>
        <v>#REF!</v>
      </c>
      <c r="G36" s="101" t="e">
        <f>input2!#REF!</f>
        <v>#REF!</v>
      </c>
      <c r="H36" s="104" t="e">
        <f t="shared" si="1"/>
        <v>#REF!</v>
      </c>
      <c r="I36" s="103" t="e">
        <f>input2!#REF!</f>
        <v>#REF!</v>
      </c>
      <c r="J36" s="104" t="e">
        <f t="shared" si="2"/>
        <v>#REF!</v>
      </c>
      <c r="K36" s="101" t="e">
        <f>input2!#REF!</f>
        <v>#REF!</v>
      </c>
      <c r="L36" s="104" t="e">
        <f t="shared" si="3"/>
        <v>#REF!</v>
      </c>
      <c r="M36" s="103" t="e">
        <f>input2!#REF!</f>
        <v>#REF!</v>
      </c>
      <c r="N36" s="104" t="e">
        <f t="shared" si="4"/>
        <v>#REF!</v>
      </c>
      <c r="O36" s="101" t="e">
        <f>input2!#REF!</f>
        <v>#REF!</v>
      </c>
      <c r="P36" s="105" t="e">
        <f t="shared" si="5"/>
        <v>#REF!</v>
      </c>
      <c r="Q36" s="108" t="e">
        <f t="shared" si="6"/>
        <v>#REF!</v>
      </c>
      <c r="R36" s="128" t="e">
        <f t="shared" si="7"/>
        <v>#REF!</v>
      </c>
      <c r="S36" s="119" t="e">
        <f t="shared" si="8"/>
        <v>#REF!</v>
      </c>
    </row>
    <row r="37" spans="1:19" s="13" customFormat="1" ht="18" customHeight="1" x14ac:dyDescent="0.45">
      <c r="A37" s="161" t="s">
        <v>10</v>
      </c>
      <c r="B37" s="71" t="e">
        <f>input1!#REF!</f>
        <v>#REF!</v>
      </c>
      <c r="C37" s="86" t="e">
        <f>input1!#REF!</f>
        <v>#REF!</v>
      </c>
      <c r="D37" s="87" t="e">
        <f>input1!#REF!</f>
        <v>#REF!</v>
      </c>
      <c r="E37" s="88" t="e">
        <f>input1!#REF!</f>
        <v>#REF!</v>
      </c>
      <c r="F37" s="106" t="e">
        <f t="shared" si="0"/>
        <v>#REF!</v>
      </c>
      <c r="G37" s="107" t="e">
        <f>input2!#REF!</f>
        <v>#REF!</v>
      </c>
      <c r="H37" s="104" t="e">
        <f t="shared" si="1"/>
        <v>#REF!</v>
      </c>
      <c r="I37" s="109" t="e">
        <f>input2!#REF!</f>
        <v>#REF!</v>
      </c>
      <c r="J37" s="104" t="e">
        <f t="shared" si="2"/>
        <v>#REF!</v>
      </c>
      <c r="K37" s="107" t="e">
        <f>input2!#REF!</f>
        <v>#REF!</v>
      </c>
      <c r="L37" s="104" t="e">
        <f t="shared" si="3"/>
        <v>#REF!</v>
      </c>
      <c r="M37" s="109" t="e">
        <f>input2!#REF!</f>
        <v>#REF!</v>
      </c>
      <c r="N37" s="104" t="e">
        <f t="shared" si="4"/>
        <v>#REF!</v>
      </c>
      <c r="O37" s="107" t="e">
        <f>input2!#REF!</f>
        <v>#REF!</v>
      </c>
      <c r="P37" s="105" t="e">
        <f t="shared" si="5"/>
        <v>#REF!</v>
      </c>
      <c r="Q37" s="108" t="e">
        <f t="shared" si="6"/>
        <v>#REF!</v>
      </c>
      <c r="R37" s="128" t="e">
        <f t="shared" si="7"/>
        <v>#REF!</v>
      </c>
      <c r="S37" s="119" t="e">
        <f t="shared" si="8"/>
        <v>#REF!</v>
      </c>
    </row>
    <row r="38" spans="1:19" s="13" customFormat="1" ht="18" customHeight="1" thickBot="1" x14ac:dyDescent="0.5">
      <c r="A38" s="162" t="s">
        <v>11</v>
      </c>
      <c r="B38" s="72" t="e">
        <f>input1!#REF!</f>
        <v>#REF!</v>
      </c>
      <c r="C38" s="110" t="e">
        <f>input1!#REF!</f>
        <v>#REF!</v>
      </c>
      <c r="D38" s="111" t="e">
        <f>input1!#REF!</f>
        <v>#REF!</v>
      </c>
      <c r="E38" s="112" t="e">
        <f>input1!#REF!</f>
        <v>#REF!</v>
      </c>
      <c r="F38" s="113" t="e">
        <f t="shared" si="0"/>
        <v>#REF!</v>
      </c>
      <c r="G38" s="116" t="e">
        <f>input2!#REF!</f>
        <v>#REF!</v>
      </c>
      <c r="H38" s="117" t="e">
        <f t="shared" si="1"/>
        <v>#REF!</v>
      </c>
      <c r="I38" s="116" t="e">
        <f>input2!#REF!</f>
        <v>#REF!</v>
      </c>
      <c r="J38" s="117" t="e">
        <f t="shared" si="2"/>
        <v>#REF!</v>
      </c>
      <c r="K38" s="114" t="e">
        <f>input2!#REF!</f>
        <v>#REF!</v>
      </c>
      <c r="L38" s="117" t="e">
        <f t="shared" si="3"/>
        <v>#REF!</v>
      </c>
      <c r="M38" s="116" t="e">
        <f>input2!#REF!</f>
        <v>#REF!</v>
      </c>
      <c r="N38" s="117" t="e">
        <f t="shared" si="4"/>
        <v>#REF!</v>
      </c>
      <c r="O38" s="114" t="e">
        <f>input2!#REF!</f>
        <v>#REF!</v>
      </c>
      <c r="P38" s="118" t="e">
        <f t="shared" si="5"/>
        <v>#REF!</v>
      </c>
      <c r="Q38" s="115" t="e">
        <f t="shared" si="6"/>
        <v>#REF!</v>
      </c>
      <c r="R38" s="129" t="e">
        <f t="shared" si="7"/>
        <v>#REF!</v>
      </c>
      <c r="S38" s="113" t="e">
        <f t="shared" si="8"/>
        <v>#REF!</v>
      </c>
    </row>
    <row r="39" spans="1:19" s="13" customFormat="1" ht="18" customHeight="1" x14ac:dyDescent="0.45">
      <c r="A39" s="159" t="s">
        <v>12</v>
      </c>
      <c r="B39" s="71" t="e">
        <f>input1!#REF!</f>
        <v>#REF!</v>
      </c>
      <c r="C39" s="86" t="e">
        <f>input1!#REF!</f>
        <v>#REF!</v>
      </c>
      <c r="D39" s="87" t="e">
        <f>input1!#REF!</f>
        <v>#REF!</v>
      </c>
      <c r="E39" s="88" t="e">
        <f>input1!#REF!</f>
        <v>#REF!</v>
      </c>
      <c r="F39" s="119" t="e">
        <f t="shared" si="0"/>
        <v>#REF!</v>
      </c>
      <c r="G39" s="101" t="e">
        <f>input2!#REF!</f>
        <v>#REF!</v>
      </c>
      <c r="H39" s="104" t="e">
        <f t="shared" si="1"/>
        <v>#REF!</v>
      </c>
      <c r="I39" s="103" t="e">
        <f>input2!#REF!</f>
        <v>#REF!</v>
      </c>
      <c r="J39" s="104" t="e">
        <f t="shared" si="2"/>
        <v>#REF!</v>
      </c>
      <c r="K39" s="101" t="e">
        <f>input2!#REF!</f>
        <v>#REF!</v>
      </c>
      <c r="L39" s="104" t="e">
        <f t="shared" si="3"/>
        <v>#REF!</v>
      </c>
      <c r="M39" s="103" t="e">
        <f>input2!#REF!</f>
        <v>#REF!</v>
      </c>
      <c r="N39" s="104" t="e">
        <f t="shared" si="4"/>
        <v>#REF!</v>
      </c>
      <c r="O39" s="101" t="e">
        <f>input2!#REF!</f>
        <v>#REF!</v>
      </c>
      <c r="P39" s="105" t="e">
        <f t="shared" si="5"/>
        <v>#REF!</v>
      </c>
      <c r="Q39" s="102" t="e">
        <f t="shared" si="6"/>
        <v>#REF!</v>
      </c>
      <c r="R39" s="127" t="e">
        <f t="shared" si="7"/>
        <v>#REF!</v>
      </c>
      <c r="S39" s="119" t="e">
        <f t="shared" si="8"/>
        <v>#REF!</v>
      </c>
    </row>
    <row r="40" spans="1:19" s="13" customFormat="1" ht="18" customHeight="1" x14ac:dyDescent="0.45">
      <c r="A40" s="73" t="s">
        <v>13</v>
      </c>
      <c r="B40" s="71" t="e">
        <f>input1!#REF!</f>
        <v>#REF!</v>
      </c>
      <c r="C40" s="86" t="e">
        <f>input1!#REF!</f>
        <v>#REF!</v>
      </c>
      <c r="D40" s="87" t="e">
        <f>input1!#REF!</f>
        <v>#REF!</v>
      </c>
      <c r="E40" s="88" t="e">
        <f>input1!#REF!</f>
        <v>#REF!</v>
      </c>
      <c r="F40" s="106" t="e">
        <f t="shared" si="0"/>
        <v>#REF!</v>
      </c>
      <c r="G40" s="101" t="e">
        <f>input2!#REF!</f>
        <v>#REF!</v>
      </c>
      <c r="H40" s="104" t="e">
        <f t="shared" si="1"/>
        <v>#REF!</v>
      </c>
      <c r="I40" s="103" t="e">
        <f>input2!#REF!</f>
        <v>#REF!</v>
      </c>
      <c r="J40" s="104" t="e">
        <f t="shared" si="2"/>
        <v>#REF!</v>
      </c>
      <c r="K40" s="101" t="e">
        <f>input2!#REF!</f>
        <v>#REF!</v>
      </c>
      <c r="L40" s="104" t="e">
        <f t="shared" si="3"/>
        <v>#REF!</v>
      </c>
      <c r="M40" s="103" t="e">
        <f>input2!#REF!</f>
        <v>#REF!</v>
      </c>
      <c r="N40" s="104" t="e">
        <f t="shared" si="4"/>
        <v>#REF!</v>
      </c>
      <c r="O40" s="101" t="e">
        <f>input2!#REF!</f>
        <v>#REF!</v>
      </c>
      <c r="P40" s="105" t="e">
        <f t="shared" si="5"/>
        <v>#REF!</v>
      </c>
      <c r="Q40" s="108" t="e">
        <f t="shared" si="6"/>
        <v>#REF!</v>
      </c>
      <c r="R40" s="128" t="e">
        <f t="shared" si="7"/>
        <v>#REF!</v>
      </c>
      <c r="S40" s="119" t="e">
        <f t="shared" si="8"/>
        <v>#REF!</v>
      </c>
    </row>
    <row r="41" spans="1:19" s="13" customFormat="1" ht="18" customHeight="1" x14ac:dyDescent="0.45">
      <c r="A41" s="160" t="s">
        <v>14</v>
      </c>
      <c r="B41" s="71" t="e">
        <f>input1!#REF!</f>
        <v>#REF!</v>
      </c>
      <c r="C41" s="86" t="e">
        <f>input1!#REF!</f>
        <v>#REF!</v>
      </c>
      <c r="D41" s="87" t="e">
        <f>input1!#REF!</f>
        <v>#REF!</v>
      </c>
      <c r="E41" s="88" t="e">
        <f>input1!#REF!</f>
        <v>#REF!</v>
      </c>
      <c r="F41" s="106" t="e">
        <f t="shared" si="0"/>
        <v>#REF!</v>
      </c>
      <c r="G41" s="107" t="e">
        <f>input2!#REF!</f>
        <v>#REF!</v>
      </c>
      <c r="H41" s="104" t="e">
        <f t="shared" si="1"/>
        <v>#REF!</v>
      </c>
      <c r="I41" s="109" t="e">
        <f>input2!#REF!</f>
        <v>#REF!</v>
      </c>
      <c r="J41" s="104" t="e">
        <f t="shared" si="2"/>
        <v>#REF!</v>
      </c>
      <c r="K41" s="107" t="e">
        <f>input2!#REF!</f>
        <v>#REF!</v>
      </c>
      <c r="L41" s="104" t="e">
        <f t="shared" si="3"/>
        <v>#REF!</v>
      </c>
      <c r="M41" s="109" t="e">
        <f>input2!#REF!</f>
        <v>#REF!</v>
      </c>
      <c r="N41" s="104" t="e">
        <f t="shared" si="4"/>
        <v>#REF!</v>
      </c>
      <c r="O41" s="107" t="e">
        <f>input2!#REF!</f>
        <v>#REF!</v>
      </c>
      <c r="P41" s="105" t="e">
        <f t="shared" si="5"/>
        <v>#REF!</v>
      </c>
      <c r="Q41" s="108" t="e">
        <f t="shared" si="6"/>
        <v>#REF!</v>
      </c>
      <c r="R41" s="128" t="e">
        <f t="shared" si="7"/>
        <v>#REF!</v>
      </c>
      <c r="S41" s="119" t="e">
        <f t="shared" si="8"/>
        <v>#REF!</v>
      </c>
    </row>
    <row r="42" spans="1:19" s="13" customFormat="1" ht="18" customHeight="1" x14ac:dyDescent="0.45">
      <c r="A42" s="161" t="s">
        <v>15</v>
      </c>
      <c r="B42" s="71" t="e">
        <f>input1!#REF!</f>
        <v>#REF!</v>
      </c>
      <c r="C42" s="86" t="e">
        <f>input1!#REF!</f>
        <v>#REF!</v>
      </c>
      <c r="D42" s="87" t="e">
        <f>input1!#REF!</f>
        <v>#REF!</v>
      </c>
      <c r="E42" s="88" t="e">
        <f>input1!#REF!</f>
        <v>#REF!</v>
      </c>
      <c r="F42" s="106" t="e">
        <f t="shared" si="0"/>
        <v>#REF!</v>
      </c>
      <c r="G42" s="101" t="e">
        <f>input2!#REF!</f>
        <v>#REF!</v>
      </c>
      <c r="H42" s="104" t="e">
        <f t="shared" si="1"/>
        <v>#REF!</v>
      </c>
      <c r="I42" s="103" t="e">
        <f>input2!#REF!</f>
        <v>#REF!</v>
      </c>
      <c r="J42" s="104" t="e">
        <f t="shared" si="2"/>
        <v>#REF!</v>
      </c>
      <c r="K42" s="101" t="e">
        <f>input2!#REF!</f>
        <v>#REF!</v>
      </c>
      <c r="L42" s="104" t="e">
        <f t="shared" si="3"/>
        <v>#REF!</v>
      </c>
      <c r="M42" s="103" t="e">
        <f>input2!#REF!</f>
        <v>#REF!</v>
      </c>
      <c r="N42" s="104" t="e">
        <f t="shared" si="4"/>
        <v>#REF!</v>
      </c>
      <c r="O42" s="101" t="e">
        <f>input2!#REF!</f>
        <v>#REF!</v>
      </c>
      <c r="P42" s="105" t="e">
        <f t="shared" si="5"/>
        <v>#REF!</v>
      </c>
      <c r="Q42" s="108" t="e">
        <f t="shared" si="6"/>
        <v>#REF!</v>
      </c>
      <c r="R42" s="128" t="e">
        <f t="shared" si="7"/>
        <v>#REF!</v>
      </c>
      <c r="S42" s="119" t="e">
        <f t="shared" si="8"/>
        <v>#REF!</v>
      </c>
    </row>
    <row r="43" spans="1:19" s="13" customFormat="1" ht="18" customHeight="1" thickBot="1" x14ac:dyDescent="0.5">
      <c r="A43" s="162" t="s">
        <v>16</v>
      </c>
      <c r="B43" s="72" t="e">
        <f>input1!#REF!</f>
        <v>#REF!</v>
      </c>
      <c r="C43" s="86" t="e">
        <f>input1!#REF!</f>
        <v>#REF!</v>
      </c>
      <c r="D43" s="87" t="e">
        <f>input1!#REF!</f>
        <v>#REF!</v>
      </c>
      <c r="E43" s="88" t="e">
        <f>input1!#REF!</f>
        <v>#REF!</v>
      </c>
      <c r="F43" s="106" t="e">
        <f t="shared" si="0"/>
        <v>#REF!</v>
      </c>
      <c r="G43" s="101" t="e">
        <f>input2!#REF!</f>
        <v>#REF!</v>
      </c>
      <c r="H43" s="104" t="e">
        <f t="shared" si="1"/>
        <v>#REF!</v>
      </c>
      <c r="I43" s="103" t="e">
        <f>input2!#REF!</f>
        <v>#REF!</v>
      </c>
      <c r="J43" s="104" t="e">
        <f t="shared" si="2"/>
        <v>#REF!</v>
      </c>
      <c r="K43" s="101" t="e">
        <f>input2!#REF!</f>
        <v>#REF!</v>
      </c>
      <c r="L43" s="104" t="e">
        <f t="shared" si="3"/>
        <v>#REF!</v>
      </c>
      <c r="M43" s="103" t="e">
        <f>input2!#REF!</f>
        <v>#REF!</v>
      </c>
      <c r="N43" s="104" t="e">
        <f t="shared" si="4"/>
        <v>#REF!</v>
      </c>
      <c r="O43" s="101" t="e">
        <f>input2!#REF!</f>
        <v>#REF!</v>
      </c>
      <c r="P43" s="105" t="e">
        <f t="shared" si="5"/>
        <v>#REF!</v>
      </c>
      <c r="Q43" s="108" t="e">
        <f>G43+I43+K43+M43+O43</f>
        <v>#REF!</v>
      </c>
      <c r="R43" s="128" t="e">
        <f t="shared" si="7"/>
        <v>#REF!</v>
      </c>
      <c r="S43" s="119" t="e">
        <f t="shared" si="8"/>
        <v>#REF!</v>
      </c>
    </row>
    <row r="44" spans="1:19" s="13" customFormat="1" ht="18" customHeight="1" thickBot="1" x14ac:dyDescent="0.5">
      <c r="A44" s="163" t="s">
        <v>60</v>
      </c>
      <c r="B44" s="72" t="e">
        <f>input1!#REF!</f>
        <v>#REF!</v>
      </c>
      <c r="C44" s="89" t="e">
        <f>input1!#REF!</f>
        <v>#REF!</v>
      </c>
      <c r="D44" s="90" t="e">
        <f>input1!#REF!</f>
        <v>#REF!</v>
      </c>
      <c r="E44" s="131" t="e">
        <f>input1!#REF!</f>
        <v>#REF!</v>
      </c>
      <c r="F44" s="113" t="e">
        <f t="shared" si="0"/>
        <v>#REF!</v>
      </c>
      <c r="G44" s="114" t="e">
        <f>input2!#REF!</f>
        <v>#REF!</v>
      </c>
      <c r="H44" s="117" t="e">
        <f t="shared" si="1"/>
        <v>#REF!</v>
      </c>
      <c r="I44" s="116" t="e">
        <f>input2!#REF!</f>
        <v>#REF!</v>
      </c>
      <c r="J44" s="117" t="e">
        <f t="shared" si="2"/>
        <v>#REF!</v>
      </c>
      <c r="K44" s="114" t="e">
        <f>input2!#REF!</f>
        <v>#REF!</v>
      </c>
      <c r="L44" s="117" t="e">
        <f t="shared" si="3"/>
        <v>#REF!</v>
      </c>
      <c r="M44" s="116" t="e">
        <f>input2!#REF!</f>
        <v>#REF!</v>
      </c>
      <c r="N44" s="117" t="e">
        <f t="shared" si="4"/>
        <v>#REF!</v>
      </c>
      <c r="O44" s="114" t="e">
        <f>input2!#REF!</f>
        <v>#REF!</v>
      </c>
      <c r="P44" s="118" t="e">
        <f t="shared" si="5"/>
        <v>#REF!</v>
      </c>
      <c r="Q44" s="115" t="e">
        <f>G44+I44+K44+M44+O44</f>
        <v>#REF!</v>
      </c>
      <c r="R44" s="129" t="e">
        <f t="shared" si="7"/>
        <v>#REF!</v>
      </c>
      <c r="S44" s="113" t="e">
        <f t="shared" si="8"/>
        <v>#REF!</v>
      </c>
    </row>
    <row r="45" spans="1:19" ht="21" thickBot="1" x14ac:dyDescent="0.45"/>
    <row r="46" spans="1:19" ht="27" thickBot="1" x14ac:dyDescent="0.6">
      <c r="D46" s="83" t="s">
        <v>55</v>
      </c>
      <c r="E46" s="84"/>
      <c r="F46" s="84"/>
      <c r="G46" s="84"/>
      <c r="H46" s="84"/>
      <c r="I46" s="84"/>
      <c r="J46" s="85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horizontalDpi="4294967293" r:id="rId1"/>
  <headerFooter alignWithMargins="0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M36" sqref="M36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1" t="s">
        <v>26</v>
      </c>
      <c r="B1" s="212"/>
      <c r="C1" s="212"/>
      <c r="D1" s="212"/>
      <c r="E1" s="212"/>
      <c r="F1" s="213"/>
      <c r="G1" s="212" t="s">
        <v>45</v>
      </c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3"/>
    </row>
    <row r="2" spans="1:19" ht="22.5" customHeight="1" thickBot="1" x14ac:dyDescent="0.5">
      <c r="A2" s="233" t="str">
        <f>input1!A2</f>
        <v>ชั้นมัธยมศึกษาปีที่ 6/1</v>
      </c>
      <c r="B2" s="232"/>
      <c r="C2" s="232"/>
      <c r="D2" s="232"/>
      <c r="E2" s="232"/>
      <c r="F2" s="234"/>
      <c r="G2" s="211" t="s">
        <v>37</v>
      </c>
      <c r="H2" s="213"/>
      <c r="I2" s="235" t="s">
        <v>38</v>
      </c>
      <c r="J2" s="235"/>
      <c r="K2" s="211" t="s">
        <v>39</v>
      </c>
      <c r="L2" s="213"/>
      <c r="M2" s="235" t="s">
        <v>40</v>
      </c>
      <c r="N2" s="235"/>
      <c r="O2" s="211" t="s">
        <v>41</v>
      </c>
      <c r="P2" s="213"/>
      <c r="Q2" s="92"/>
      <c r="R2" s="211" t="s">
        <v>42</v>
      </c>
      <c r="S2" s="213"/>
    </row>
    <row r="3" spans="1:19" ht="21.75" thickBot="1" x14ac:dyDescent="0.5">
      <c r="A3" s="68" t="s">
        <v>21</v>
      </c>
      <c r="B3" s="69" t="s">
        <v>20</v>
      </c>
      <c r="C3" s="70" t="s">
        <v>22</v>
      </c>
      <c r="D3" s="69" t="s">
        <v>23</v>
      </c>
      <c r="E3" s="70" t="s">
        <v>24</v>
      </c>
      <c r="F3" s="93" t="s">
        <v>24</v>
      </c>
      <c r="G3" s="94" t="s">
        <v>35</v>
      </c>
      <c r="H3" s="95" t="s">
        <v>36</v>
      </c>
      <c r="I3" s="94" t="s">
        <v>35</v>
      </c>
      <c r="J3" s="96" t="s">
        <v>36</v>
      </c>
      <c r="K3" s="97" t="s">
        <v>35</v>
      </c>
      <c r="L3" s="95" t="s">
        <v>36</v>
      </c>
      <c r="M3" s="94" t="s">
        <v>35</v>
      </c>
      <c r="N3" s="96" t="s">
        <v>36</v>
      </c>
      <c r="O3" s="97" t="s">
        <v>35</v>
      </c>
      <c r="P3" s="98" t="s">
        <v>36</v>
      </c>
      <c r="Q3" s="99"/>
      <c r="R3" s="130" t="s">
        <v>35</v>
      </c>
      <c r="S3" s="69" t="s">
        <v>36</v>
      </c>
    </row>
    <row r="4" spans="1:19" s="13" customFormat="1" ht="18" customHeight="1" x14ac:dyDescent="0.45">
      <c r="A4" s="159" t="s">
        <v>66</v>
      </c>
      <c r="B4" s="71" t="str">
        <f>input1!B4</f>
        <v>61</v>
      </c>
      <c r="C4" s="86" t="str">
        <f>input1!C4</f>
        <v>00677</v>
      </c>
      <c r="D4" s="87" t="str">
        <f>input1!D4</f>
        <v>นาย บริพัฒน์ จันทศร</v>
      </c>
      <c r="E4" s="88">
        <f>input1!E4</f>
        <v>1</v>
      </c>
      <c r="F4" s="100" t="str">
        <f>IF(E4=1,"ชาย",IF(E4=2,"หญิง","-"))</f>
        <v>ชาย</v>
      </c>
      <c r="G4" s="101">
        <f>input3!AF4</f>
        <v>6</v>
      </c>
      <c r="H4" s="104" t="str">
        <f>IF(G4&gt;10,"เสี่ยง/มีปัญหา","ปกติ")</f>
        <v>ปกติ</v>
      </c>
      <c r="I4" s="103">
        <f>input3!AI4</f>
        <v>6</v>
      </c>
      <c r="J4" s="104" t="str">
        <f>IF(I4&gt;9,"เสี่ยง/มีปัญหา","ปกติ")</f>
        <v>ปกติ</v>
      </c>
      <c r="K4" s="101">
        <f>input3!AM4</f>
        <v>6</v>
      </c>
      <c r="L4" s="104" t="str">
        <f>IF(K4&gt;10,"เสี่ยง/มีปัญหา","ปกติ")</f>
        <v>ปกติ</v>
      </c>
      <c r="M4" s="103">
        <f>input3!AQ4</f>
        <v>6</v>
      </c>
      <c r="N4" s="104" t="str">
        <f>IF(M4&gt;9,"เสี่ยง/มีปัญหา","ปกติ")</f>
        <v>ปกติ</v>
      </c>
      <c r="O4" s="101">
        <f>input3!AS4</f>
        <v>11</v>
      </c>
      <c r="P4" s="105" t="str">
        <f>IF(O4&gt;10,"มีจุดแข็ง","ไม่มีจุดแข็ง")</f>
        <v>มีจุดแข็ง</v>
      </c>
      <c r="Q4" s="102">
        <f>G4+I4+K4+M4+O4</f>
        <v>35</v>
      </c>
      <c r="R4" s="127">
        <f>IF(Q4&lt;1,"-",Q4)</f>
        <v>35</v>
      </c>
      <c r="S4" s="119" t="str">
        <f>IF(R4&gt;48,"เสี่ยง/มีปัญหา","ปกติ")</f>
        <v>ปกติ</v>
      </c>
    </row>
    <row r="5" spans="1:19" s="13" customFormat="1" ht="18" customHeight="1" x14ac:dyDescent="0.45">
      <c r="A5" s="73" t="s">
        <v>67</v>
      </c>
      <c r="B5" s="71" t="str">
        <f>input1!B5</f>
        <v>61</v>
      </c>
      <c r="C5" s="86" t="str">
        <f>input1!C5</f>
        <v>00638</v>
      </c>
      <c r="D5" s="87" t="str">
        <f>input1!D5</f>
        <v>นาย บุญญฤทธิ์  บุญยืด</v>
      </c>
      <c r="E5" s="88">
        <f>input1!E5</f>
        <v>1</v>
      </c>
      <c r="F5" s="106" t="str">
        <f t="shared" ref="F5:F44" si="0">IF(E5=1,"ชาย",IF(E5=2,"หญิง","-"))</f>
        <v>ชาย</v>
      </c>
      <c r="G5" s="107">
        <f>input3!AF5</f>
        <v>9</v>
      </c>
      <c r="H5" s="104" t="str">
        <f t="shared" ref="H5:H44" si="1">IF(G5&gt;10,"เสี่ยง/มีปัญหา","ปกติ")</f>
        <v>ปกติ</v>
      </c>
      <c r="I5" s="109">
        <f>input3!AI5</f>
        <v>7</v>
      </c>
      <c r="J5" s="104" t="str">
        <f t="shared" ref="J5:J44" si="2">IF(I5&gt;9,"เสี่ยง/มีปัญหา","ปกติ")</f>
        <v>ปกติ</v>
      </c>
      <c r="K5" s="107">
        <f>input3!AM5</f>
        <v>12</v>
      </c>
      <c r="L5" s="104" t="str">
        <f t="shared" ref="L5:L44" si="3">IF(K5&gt;10,"เสี่ยง/มีปัญหา","ปกติ")</f>
        <v>เสี่ยง/มีปัญหา</v>
      </c>
      <c r="M5" s="109">
        <f>input3!AQ5</f>
        <v>8</v>
      </c>
      <c r="N5" s="104" t="str">
        <f t="shared" ref="N5:N44" si="4">IF(M5&gt;9,"เสี่ยง/มีปัญหา","ปกติ")</f>
        <v>ปกติ</v>
      </c>
      <c r="O5" s="107">
        <f>input3!AS5</f>
        <v>8</v>
      </c>
      <c r="P5" s="105" t="str">
        <f t="shared" ref="P5:P44" si="5">IF(O5&gt;10,"มีจุดแข็ง","ไม่มีจุดแข็ง")</f>
        <v>ไม่มีจุดแข็ง</v>
      </c>
      <c r="Q5" s="108">
        <f t="shared" ref="Q5:Q42" si="6">G5+I5+K5+M5+O5</f>
        <v>44</v>
      </c>
      <c r="R5" s="128">
        <f t="shared" ref="R5:R44" si="7">IF(Q5&lt;1,"-",Q5)</f>
        <v>44</v>
      </c>
      <c r="S5" s="119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68</v>
      </c>
      <c r="B6" s="71" t="str">
        <f>input1!B6</f>
        <v>61</v>
      </c>
      <c r="C6" s="86" t="str">
        <f>input1!C6</f>
        <v>00725</v>
      </c>
      <c r="D6" s="87" t="str">
        <f>input1!D6</f>
        <v>นาย ยงยุทธ์ เอี่ยมวิลัย</v>
      </c>
      <c r="E6" s="88">
        <f>input1!E6</f>
        <v>1</v>
      </c>
      <c r="F6" s="106" t="str">
        <f t="shared" si="0"/>
        <v>ชาย</v>
      </c>
      <c r="G6" s="101">
        <f>input3!AF6</f>
        <v>6</v>
      </c>
      <c r="H6" s="104" t="str">
        <f t="shared" si="1"/>
        <v>ปกติ</v>
      </c>
      <c r="I6" s="103">
        <f>input3!AI6</f>
        <v>8</v>
      </c>
      <c r="J6" s="104" t="str">
        <f t="shared" si="2"/>
        <v>ปกติ</v>
      </c>
      <c r="K6" s="101">
        <f>input3!AM6</f>
        <v>6</v>
      </c>
      <c r="L6" s="104" t="str">
        <f t="shared" si="3"/>
        <v>ปกติ</v>
      </c>
      <c r="M6" s="103">
        <f>input3!AQ6</f>
        <v>6</v>
      </c>
      <c r="N6" s="104" t="str">
        <f t="shared" si="4"/>
        <v>ปกติ</v>
      </c>
      <c r="O6" s="101">
        <f>input3!AS6</f>
        <v>10</v>
      </c>
      <c r="P6" s="105" t="str">
        <f t="shared" si="5"/>
        <v>ไม่มีจุดแข็ง</v>
      </c>
      <c r="Q6" s="108">
        <f t="shared" si="6"/>
        <v>36</v>
      </c>
      <c r="R6" s="128">
        <f t="shared" si="7"/>
        <v>36</v>
      </c>
      <c r="S6" s="119" t="str">
        <f t="shared" si="8"/>
        <v>ปกติ</v>
      </c>
    </row>
    <row r="7" spans="1:19" s="13" customFormat="1" ht="18" customHeight="1" x14ac:dyDescent="0.45">
      <c r="A7" s="161" t="s">
        <v>69</v>
      </c>
      <c r="B7" s="71" t="str">
        <f>input1!B7</f>
        <v>61</v>
      </c>
      <c r="C7" s="86" t="str">
        <f>input1!C7</f>
        <v>00964</v>
      </c>
      <c r="D7" s="87" t="str">
        <f>input1!D7</f>
        <v>นาย ยุทธการ ทุเรียนทอง</v>
      </c>
      <c r="E7" s="88">
        <f>input1!E7</f>
        <v>1</v>
      </c>
      <c r="F7" s="106" t="str">
        <f t="shared" si="0"/>
        <v>ชาย</v>
      </c>
      <c r="G7" s="107">
        <f>input3!AF7</f>
        <v>10</v>
      </c>
      <c r="H7" s="104" t="str">
        <f t="shared" si="1"/>
        <v>ปกติ</v>
      </c>
      <c r="I7" s="109">
        <f>input3!AI7</f>
        <v>6</v>
      </c>
      <c r="J7" s="104" t="str">
        <f t="shared" si="2"/>
        <v>ปกติ</v>
      </c>
      <c r="K7" s="107">
        <f>input3!AM7</f>
        <v>8</v>
      </c>
      <c r="L7" s="104" t="str">
        <f t="shared" si="3"/>
        <v>ปกติ</v>
      </c>
      <c r="M7" s="109">
        <f>input3!AQ7</f>
        <v>7</v>
      </c>
      <c r="N7" s="104" t="str">
        <f t="shared" si="4"/>
        <v>ปกติ</v>
      </c>
      <c r="O7" s="107">
        <f>input3!AS7</f>
        <v>15</v>
      </c>
      <c r="P7" s="105" t="str">
        <f t="shared" si="5"/>
        <v>มีจุดแข็ง</v>
      </c>
      <c r="Q7" s="108">
        <f t="shared" si="6"/>
        <v>46</v>
      </c>
      <c r="R7" s="128">
        <f t="shared" si="7"/>
        <v>46</v>
      </c>
      <c r="S7" s="119" t="str">
        <f t="shared" si="8"/>
        <v>ปกติ</v>
      </c>
    </row>
    <row r="8" spans="1:19" s="13" customFormat="1" ht="18" customHeight="1" thickBot="1" x14ac:dyDescent="0.5">
      <c r="A8" s="162" t="s">
        <v>70</v>
      </c>
      <c r="B8" s="72" t="str">
        <f>input1!B8</f>
        <v>61</v>
      </c>
      <c r="C8" s="110" t="str">
        <f>input1!C8</f>
        <v>00761</v>
      </c>
      <c r="D8" s="111" t="str">
        <f>input1!D8</f>
        <v>นาย วรัญญู นุดเทียน</v>
      </c>
      <c r="E8" s="112">
        <f>input1!E8</f>
        <v>1</v>
      </c>
      <c r="F8" s="113" t="str">
        <f t="shared" si="0"/>
        <v>ชาย</v>
      </c>
      <c r="G8" s="116">
        <f>input3!AF8</f>
        <v>5</v>
      </c>
      <c r="H8" s="117" t="str">
        <f t="shared" si="1"/>
        <v>ปกติ</v>
      </c>
      <c r="I8" s="116">
        <f>input3!AI8</f>
        <v>7</v>
      </c>
      <c r="J8" s="117" t="str">
        <f t="shared" si="2"/>
        <v>ปกติ</v>
      </c>
      <c r="K8" s="114">
        <f>input3!AM8</f>
        <v>5</v>
      </c>
      <c r="L8" s="117" t="str">
        <f t="shared" si="3"/>
        <v>ปกติ</v>
      </c>
      <c r="M8" s="116">
        <f>input3!AQ8</f>
        <v>7</v>
      </c>
      <c r="N8" s="117" t="str">
        <f t="shared" si="4"/>
        <v>ปกติ</v>
      </c>
      <c r="O8" s="114">
        <f>input3!AS8</f>
        <v>14</v>
      </c>
      <c r="P8" s="118" t="str">
        <f t="shared" si="5"/>
        <v>มีจุดแข็ง</v>
      </c>
      <c r="Q8" s="115">
        <f t="shared" si="6"/>
        <v>38</v>
      </c>
      <c r="R8" s="129">
        <f t="shared" si="7"/>
        <v>38</v>
      </c>
      <c r="S8" s="113" t="str">
        <f t="shared" si="8"/>
        <v>ปกติ</v>
      </c>
    </row>
    <row r="9" spans="1:19" s="13" customFormat="1" ht="18" customHeight="1" x14ac:dyDescent="0.45">
      <c r="A9" s="159" t="s">
        <v>71</v>
      </c>
      <c r="B9" s="71" t="str">
        <f>input1!B9</f>
        <v>61</v>
      </c>
      <c r="C9" s="86" t="str">
        <f>input1!C9</f>
        <v>00643</v>
      </c>
      <c r="D9" s="87" t="str">
        <f>input1!D9</f>
        <v>นาย วีรพงษ์ ทองจิตติ</v>
      </c>
      <c r="E9" s="88">
        <f>input1!E9</f>
        <v>1</v>
      </c>
      <c r="F9" s="119" t="str">
        <f t="shared" si="0"/>
        <v>ชาย</v>
      </c>
      <c r="G9" s="101">
        <f>input3!AF9</f>
        <v>9</v>
      </c>
      <c r="H9" s="104" t="str">
        <f t="shared" si="1"/>
        <v>ปกติ</v>
      </c>
      <c r="I9" s="103">
        <f>input3!AI9</f>
        <v>7</v>
      </c>
      <c r="J9" s="104" t="str">
        <f t="shared" si="2"/>
        <v>ปกติ</v>
      </c>
      <c r="K9" s="101">
        <f>input3!AM9</f>
        <v>6</v>
      </c>
      <c r="L9" s="104" t="str">
        <f t="shared" si="3"/>
        <v>ปกติ</v>
      </c>
      <c r="M9" s="103">
        <f>input3!AQ9</f>
        <v>13</v>
      </c>
      <c r="N9" s="104" t="str">
        <f t="shared" si="4"/>
        <v>เสี่ยง/มีปัญหา</v>
      </c>
      <c r="O9" s="101">
        <f>input3!AS9</f>
        <v>11</v>
      </c>
      <c r="P9" s="105" t="str">
        <f t="shared" si="5"/>
        <v>มีจุดแข็ง</v>
      </c>
      <c r="Q9" s="102">
        <f t="shared" si="6"/>
        <v>46</v>
      </c>
      <c r="R9" s="127">
        <f t="shared" si="7"/>
        <v>46</v>
      </c>
      <c r="S9" s="119" t="str">
        <f t="shared" si="8"/>
        <v>ปกติ</v>
      </c>
    </row>
    <row r="10" spans="1:19" s="13" customFormat="1" ht="18" customHeight="1" x14ac:dyDescent="0.45">
      <c r="A10" s="73" t="s">
        <v>72</v>
      </c>
      <c r="B10" s="71" t="str">
        <f>input1!B10</f>
        <v>61</v>
      </c>
      <c r="C10" s="86" t="str">
        <f>input1!C10</f>
        <v>00651</v>
      </c>
      <c r="D10" s="87" t="str">
        <f>input1!D10</f>
        <v>นาย อนุรักษ์ สร้อยสนธิ์</v>
      </c>
      <c r="E10" s="88">
        <f>input1!E10</f>
        <v>1</v>
      </c>
      <c r="F10" s="106" t="str">
        <f t="shared" si="0"/>
        <v>ชาย</v>
      </c>
      <c r="G10" s="101">
        <f>input3!AF10</f>
        <v>5</v>
      </c>
      <c r="H10" s="104" t="str">
        <f t="shared" si="1"/>
        <v>ปกติ</v>
      </c>
      <c r="I10" s="103">
        <f>input3!AI10</f>
        <v>6</v>
      </c>
      <c r="J10" s="104" t="str">
        <f t="shared" si="2"/>
        <v>ปกติ</v>
      </c>
      <c r="K10" s="101">
        <f>input3!AM10</f>
        <v>7</v>
      </c>
      <c r="L10" s="104" t="str">
        <f t="shared" si="3"/>
        <v>ปกติ</v>
      </c>
      <c r="M10" s="103">
        <f>input3!AQ10</f>
        <v>8</v>
      </c>
      <c r="N10" s="104" t="str">
        <f t="shared" si="4"/>
        <v>ปกติ</v>
      </c>
      <c r="O10" s="101">
        <f>input3!AS10</f>
        <v>9</v>
      </c>
      <c r="P10" s="105" t="str">
        <f t="shared" si="5"/>
        <v>ไม่มีจุดแข็ง</v>
      </c>
      <c r="Q10" s="108">
        <f t="shared" si="6"/>
        <v>35</v>
      </c>
      <c r="R10" s="128">
        <f t="shared" si="7"/>
        <v>35</v>
      </c>
      <c r="S10" s="119" t="str">
        <f t="shared" si="8"/>
        <v>ปกติ</v>
      </c>
    </row>
    <row r="11" spans="1:19" s="13" customFormat="1" ht="18" customHeight="1" x14ac:dyDescent="0.45">
      <c r="A11" s="160" t="s">
        <v>73</v>
      </c>
      <c r="B11" s="71" t="str">
        <f>input1!B11</f>
        <v>61</v>
      </c>
      <c r="C11" s="86" t="str">
        <f>input1!C11</f>
        <v>00685</v>
      </c>
      <c r="D11" s="87" t="str">
        <f>input1!D11</f>
        <v>นางสาว กุลนิภา กลิ่นเพ็ญ</v>
      </c>
      <c r="E11" s="88">
        <f>input1!E11</f>
        <v>2</v>
      </c>
      <c r="F11" s="106" t="str">
        <f t="shared" si="0"/>
        <v>หญิง</v>
      </c>
      <c r="G11" s="107">
        <f>input3!AF11</f>
        <v>9</v>
      </c>
      <c r="H11" s="104" t="str">
        <f t="shared" si="1"/>
        <v>ปกติ</v>
      </c>
      <c r="I11" s="109">
        <f>input3!AI11</f>
        <v>8</v>
      </c>
      <c r="J11" s="104" t="str">
        <f t="shared" si="2"/>
        <v>ปกติ</v>
      </c>
      <c r="K11" s="107">
        <f>input3!AM11</f>
        <v>10</v>
      </c>
      <c r="L11" s="104" t="str">
        <f t="shared" si="3"/>
        <v>ปกติ</v>
      </c>
      <c r="M11" s="109">
        <f>input3!AQ11</f>
        <v>8</v>
      </c>
      <c r="N11" s="104" t="str">
        <f t="shared" si="4"/>
        <v>ปกติ</v>
      </c>
      <c r="O11" s="107">
        <f>input3!AS11</f>
        <v>11</v>
      </c>
      <c r="P11" s="105" t="str">
        <f t="shared" si="5"/>
        <v>มีจุดแข็ง</v>
      </c>
      <c r="Q11" s="108">
        <f t="shared" si="6"/>
        <v>46</v>
      </c>
      <c r="R11" s="128">
        <f t="shared" si="7"/>
        <v>46</v>
      </c>
      <c r="S11" s="119" t="str">
        <f t="shared" si="8"/>
        <v>ปกติ</v>
      </c>
    </row>
    <row r="12" spans="1:19" s="13" customFormat="1" ht="18" customHeight="1" x14ac:dyDescent="0.45">
      <c r="A12" s="161" t="s">
        <v>74</v>
      </c>
      <c r="B12" s="71" t="str">
        <f>input1!B12</f>
        <v>61</v>
      </c>
      <c r="C12" s="86" t="str">
        <f>input1!C12</f>
        <v>00736</v>
      </c>
      <c r="D12" s="87" t="str">
        <f>input1!D12</f>
        <v>นางสาว จันทร์รฉัตร เนตรยิ้ม</v>
      </c>
      <c r="E12" s="88">
        <f>input1!E12</f>
        <v>2</v>
      </c>
      <c r="F12" s="106" t="str">
        <f t="shared" si="0"/>
        <v>หญิง</v>
      </c>
      <c r="G12" s="101">
        <f>input3!AF12</f>
        <v>7</v>
      </c>
      <c r="H12" s="104" t="str">
        <f t="shared" si="1"/>
        <v>ปกติ</v>
      </c>
      <c r="I12" s="103">
        <f>input3!AI12</f>
        <v>6</v>
      </c>
      <c r="J12" s="104" t="str">
        <f t="shared" si="2"/>
        <v>ปกติ</v>
      </c>
      <c r="K12" s="101">
        <f>input3!AM12</f>
        <v>6</v>
      </c>
      <c r="L12" s="104" t="str">
        <f t="shared" si="3"/>
        <v>ปกติ</v>
      </c>
      <c r="M12" s="103">
        <f>input3!AQ12</f>
        <v>6</v>
      </c>
      <c r="N12" s="104" t="str">
        <f t="shared" si="4"/>
        <v>ปกติ</v>
      </c>
      <c r="O12" s="101">
        <f>input3!AS12</f>
        <v>13</v>
      </c>
      <c r="P12" s="105" t="str">
        <f t="shared" si="5"/>
        <v>มีจุดแข็ง</v>
      </c>
      <c r="Q12" s="108">
        <f t="shared" si="6"/>
        <v>38</v>
      </c>
      <c r="R12" s="128">
        <f t="shared" si="7"/>
        <v>38</v>
      </c>
      <c r="S12" s="119" t="str">
        <f t="shared" si="8"/>
        <v>ปกติ</v>
      </c>
    </row>
    <row r="13" spans="1:19" s="13" customFormat="1" ht="18" customHeight="1" thickBot="1" x14ac:dyDescent="0.5">
      <c r="A13" s="162" t="s">
        <v>75</v>
      </c>
      <c r="B13" s="72" t="str">
        <f>input1!B13</f>
        <v>61</v>
      </c>
      <c r="C13" s="110" t="str">
        <f>input1!C13</f>
        <v>00656</v>
      </c>
      <c r="D13" s="111" t="str">
        <f>input1!D13</f>
        <v>นางสาว ณัฐริกา เขียวเล็ก</v>
      </c>
      <c r="E13" s="112">
        <f>input1!E13</f>
        <v>2</v>
      </c>
      <c r="F13" s="113" t="str">
        <f t="shared" si="0"/>
        <v>หญิง</v>
      </c>
      <c r="G13" s="116">
        <f>input3!AF13</f>
        <v>9</v>
      </c>
      <c r="H13" s="117" t="str">
        <f t="shared" si="1"/>
        <v>ปกติ</v>
      </c>
      <c r="I13" s="116">
        <f>input3!AI13</f>
        <v>8</v>
      </c>
      <c r="J13" s="117" t="str">
        <f t="shared" si="2"/>
        <v>ปกติ</v>
      </c>
      <c r="K13" s="114">
        <f>input3!AM13</f>
        <v>10</v>
      </c>
      <c r="L13" s="117" t="str">
        <f t="shared" si="3"/>
        <v>ปกติ</v>
      </c>
      <c r="M13" s="116">
        <f>input3!AQ13</f>
        <v>5</v>
      </c>
      <c r="N13" s="117" t="str">
        <f t="shared" si="4"/>
        <v>ปกติ</v>
      </c>
      <c r="O13" s="114">
        <f>input3!AS13</f>
        <v>13</v>
      </c>
      <c r="P13" s="118" t="str">
        <f t="shared" si="5"/>
        <v>มีจุดแข็ง</v>
      </c>
      <c r="Q13" s="115">
        <f t="shared" si="6"/>
        <v>45</v>
      </c>
      <c r="R13" s="129">
        <f t="shared" si="7"/>
        <v>45</v>
      </c>
      <c r="S13" s="113" t="str">
        <f t="shared" si="8"/>
        <v>ปกติ</v>
      </c>
    </row>
    <row r="14" spans="1:19" s="13" customFormat="1" ht="18" customHeight="1" x14ac:dyDescent="0.45">
      <c r="A14" s="159" t="s">
        <v>76</v>
      </c>
      <c r="B14" s="71" t="str">
        <f>input1!B14</f>
        <v>61</v>
      </c>
      <c r="C14" s="86" t="str">
        <f>input1!C14</f>
        <v>00690</v>
      </c>
      <c r="D14" s="87" t="str">
        <f>input1!D14</f>
        <v>นางสาว ธนัชชา มหึมา</v>
      </c>
      <c r="E14" s="88">
        <f>input1!E14</f>
        <v>2</v>
      </c>
      <c r="F14" s="119" t="str">
        <f t="shared" si="0"/>
        <v>หญิง</v>
      </c>
      <c r="G14" s="101">
        <f>input3!AF14</f>
        <v>8</v>
      </c>
      <c r="H14" s="104" t="str">
        <f t="shared" si="1"/>
        <v>ปกติ</v>
      </c>
      <c r="I14" s="103">
        <f>input3!AI14</f>
        <v>6</v>
      </c>
      <c r="J14" s="104" t="str">
        <f t="shared" si="2"/>
        <v>ปกติ</v>
      </c>
      <c r="K14" s="101">
        <f>input3!AM14</f>
        <v>7</v>
      </c>
      <c r="L14" s="104" t="str">
        <f t="shared" si="3"/>
        <v>ปกติ</v>
      </c>
      <c r="M14" s="103">
        <f>input3!AQ14</f>
        <v>6</v>
      </c>
      <c r="N14" s="104" t="str">
        <f t="shared" si="4"/>
        <v>ปกติ</v>
      </c>
      <c r="O14" s="101">
        <f>input3!AS14</f>
        <v>10</v>
      </c>
      <c r="P14" s="105" t="str">
        <f t="shared" si="5"/>
        <v>ไม่มีจุดแข็ง</v>
      </c>
      <c r="Q14" s="102">
        <f t="shared" si="6"/>
        <v>37</v>
      </c>
      <c r="R14" s="127">
        <f t="shared" si="7"/>
        <v>37</v>
      </c>
      <c r="S14" s="119" t="str">
        <f t="shared" si="8"/>
        <v>ปกติ</v>
      </c>
    </row>
    <row r="15" spans="1:19" s="13" customFormat="1" ht="18" customHeight="1" x14ac:dyDescent="0.45">
      <c r="A15" s="73" t="s">
        <v>77</v>
      </c>
      <c r="B15" s="71" t="str">
        <f>input1!B15</f>
        <v>61</v>
      </c>
      <c r="C15" s="86" t="str">
        <f>input1!C15</f>
        <v>01306</v>
      </c>
      <c r="D15" s="87" t="str">
        <f>input1!D15</f>
        <v>นางสาว น้ำทิพย์ น้ำเต้าไฟ</v>
      </c>
      <c r="E15" s="88">
        <f>input1!E15</f>
        <v>2</v>
      </c>
      <c r="F15" s="106" t="str">
        <f t="shared" si="0"/>
        <v>หญิง</v>
      </c>
      <c r="G15" s="107">
        <f>input3!AF15</f>
        <v>12</v>
      </c>
      <c r="H15" s="104" t="str">
        <f t="shared" si="1"/>
        <v>เสี่ยง/มีปัญหา</v>
      </c>
      <c r="I15" s="109">
        <f>input3!AI15</f>
        <v>11</v>
      </c>
      <c r="J15" s="104" t="str">
        <f t="shared" si="2"/>
        <v>เสี่ยง/มีปัญหา</v>
      </c>
      <c r="K15" s="107">
        <f>input3!AM15</f>
        <v>15</v>
      </c>
      <c r="L15" s="104" t="str">
        <f t="shared" si="3"/>
        <v>เสี่ยง/มีปัญหา</v>
      </c>
      <c r="M15" s="109">
        <f>input3!AQ15</f>
        <v>10</v>
      </c>
      <c r="N15" s="104" t="str">
        <f t="shared" si="4"/>
        <v>เสี่ยง/มีปัญหา</v>
      </c>
      <c r="O15" s="107">
        <f>input3!AS15</f>
        <v>10</v>
      </c>
      <c r="P15" s="105" t="str">
        <f t="shared" si="5"/>
        <v>ไม่มีจุดแข็ง</v>
      </c>
      <c r="Q15" s="108">
        <f t="shared" si="6"/>
        <v>58</v>
      </c>
      <c r="R15" s="128">
        <f t="shared" si="7"/>
        <v>58</v>
      </c>
      <c r="S15" s="119" t="str">
        <f t="shared" si="8"/>
        <v>เสี่ยง/มีปัญหา</v>
      </c>
    </row>
    <row r="16" spans="1:19" s="13" customFormat="1" ht="18" customHeight="1" x14ac:dyDescent="0.45">
      <c r="A16" s="160" t="s">
        <v>78</v>
      </c>
      <c r="B16" s="71" t="str">
        <f>input1!B16</f>
        <v>61</v>
      </c>
      <c r="C16" s="86" t="str">
        <f>input1!C16</f>
        <v>00692</v>
      </c>
      <c r="D16" s="87" t="str">
        <f>input1!D16</f>
        <v>นางสาว นิรชา เกษแก้ว</v>
      </c>
      <c r="E16" s="88">
        <f>input1!E16</f>
        <v>2</v>
      </c>
      <c r="F16" s="106" t="str">
        <f t="shared" si="0"/>
        <v>หญิง</v>
      </c>
      <c r="G16" s="101">
        <f>input3!AF16</f>
        <v>6</v>
      </c>
      <c r="H16" s="104" t="str">
        <f t="shared" si="1"/>
        <v>ปกติ</v>
      </c>
      <c r="I16" s="103">
        <f>input3!AI16</f>
        <v>5</v>
      </c>
      <c r="J16" s="104" t="str">
        <f t="shared" si="2"/>
        <v>ปกติ</v>
      </c>
      <c r="K16" s="101">
        <f>input3!AM16</f>
        <v>10</v>
      </c>
      <c r="L16" s="104" t="str">
        <f t="shared" si="3"/>
        <v>ปกติ</v>
      </c>
      <c r="M16" s="103">
        <f>input3!AQ16</f>
        <v>6</v>
      </c>
      <c r="N16" s="104" t="str">
        <f t="shared" si="4"/>
        <v>ปกติ</v>
      </c>
      <c r="O16" s="101">
        <f>input3!AS16</f>
        <v>12</v>
      </c>
      <c r="P16" s="105" t="str">
        <f t="shared" si="5"/>
        <v>มีจุดแข็ง</v>
      </c>
      <c r="Q16" s="108">
        <f t="shared" si="6"/>
        <v>39</v>
      </c>
      <c r="R16" s="128">
        <f t="shared" si="7"/>
        <v>39</v>
      </c>
      <c r="S16" s="119" t="str">
        <f t="shared" si="8"/>
        <v>ปกติ</v>
      </c>
    </row>
    <row r="17" spans="1:31" s="13" customFormat="1" ht="18" customHeight="1" x14ac:dyDescent="0.45">
      <c r="A17" s="161" t="s">
        <v>79</v>
      </c>
      <c r="B17" s="71" t="str">
        <f>input1!B17</f>
        <v>61</v>
      </c>
      <c r="C17" s="86" t="str">
        <f>input1!C17</f>
        <v>00963</v>
      </c>
      <c r="D17" s="87" t="str">
        <f>input1!D17</f>
        <v>นางสาว ยุภาวดี ทุเรียนทอง</v>
      </c>
      <c r="E17" s="88">
        <f>input1!E17</f>
        <v>2</v>
      </c>
      <c r="F17" s="106" t="str">
        <f t="shared" si="0"/>
        <v>หญิง</v>
      </c>
      <c r="G17" s="107">
        <f>input3!AF17</f>
        <v>10</v>
      </c>
      <c r="H17" s="104" t="str">
        <f t="shared" si="1"/>
        <v>ปกติ</v>
      </c>
      <c r="I17" s="109">
        <f>input3!AI17</f>
        <v>6</v>
      </c>
      <c r="J17" s="104" t="str">
        <f t="shared" si="2"/>
        <v>ปกติ</v>
      </c>
      <c r="K17" s="107">
        <f>input3!AM17</f>
        <v>8</v>
      </c>
      <c r="L17" s="104" t="str">
        <f t="shared" si="3"/>
        <v>ปกติ</v>
      </c>
      <c r="M17" s="109">
        <f>input3!AQ17</f>
        <v>7</v>
      </c>
      <c r="N17" s="104" t="str">
        <f t="shared" si="4"/>
        <v>ปกติ</v>
      </c>
      <c r="O17" s="107">
        <f>input3!AS17</f>
        <v>15</v>
      </c>
      <c r="P17" s="105" t="str">
        <f t="shared" si="5"/>
        <v>มีจุดแข็ง</v>
      </c>
      <c r="Q17" s="108">
        <f t="shared" si="6"/>
        <v>46</v>
      </c>
      <c r="R17" s="128">
        <f t="shared" si="7"/>
        <v>46</v>
      </c>
      <c r="S17" s="119" t="str">
        <f t="shared" si="8"/>
        <v>ปกติ</v>
      </c>
    </row>
    <row r="18" spans="1:31" s="13" customFormat="1" ht="18" customHeight="1" thickBot="1" x14ac:dyDescent="0.5">
      <c r="A18" s="162" t="s">
        <v>80</v>
      </c>
      <c r="B18" s="72" t="str">
        <f>input1!B18</f>
        <v>61</v>
      </c>
      <c r="C18" s="110" t="str">
        <f>input1!C18</f>
        <v>00703</v>
      </c>
      <c r="D18" s="111" t="str">
        <f>input1!D18</f>
        <v>นางสาว ศิริลักษณ์ ทองอ่อน</v>
      </c>
      <c r="E18" s="112">
        <f>input1!E18</f>
        <v>2</v>
      </c>
      <c r="F18" s="113" t="str">
        <f t="shared" si="0"/>
        <v>หญิง</v>
      </c>
      <c r="G18" s="116">
        <f>input3!AF18</f>
        <v>7</v>
      </c>
      <c r="H18" s="117" t="str">
        <f t="shared" si="1"/>
        <v>ปกติ</v>
      </c>
      <c r="I18" s="116">
        <f>input3!AI18</f>
        <v>6</v>
      </c>
      <c r="J18" s="117" t="str">
        <f t="shared" si="2"/>
        <v>ปกติ</v>
      </c>
      <c r="K18" s="114">
        <f>input3!AM18</f>
        <v>9</v>
      </c>
      <c r="L18" s="117" t="str">
        <f t="shared" si="3"/>
        <v>ปกติ</v>
      </c>
      <c r="M18" s="116">
        <f>input3!AQ18</f>
        <v>8</v>
      </c>
      <c r="N18" s="117" t="str">
        <f t="shared" si="4"/>
        <v>ปกติ</v>
      </c>
      <c r="O18" s="114">
        <f>input3!AS18</f>
        <v>11</v>
      </c>
      <c r="P18" s="118" t="str">
        <f t="shared" si="5"/>
        <v>มีจุดแข็ง</v>
      </c>
      <c r="Q18" s="115">
        <f t="shared" si="6"/>
        <v>41</v>
      </c>
      <c r="R18" s="129">
        <f t="shared" si="7"/>
        <v>41</v>
      </c>
      <c r="S18" s="113" t="str">
        <f t="shared" si="8"/>
        <v>ปกติ</v>
      </c>
    </row>
    <row r="19" spans="1:31" s="13" customFormat="1" ht="18" customHeight="1" x14ac:dyDescent="0.45">
      <c r="A19" s="159" t="s">
        <v>81</v>
      </c>
      <c r="B19" s="71" t="str">
        <f>input1!B19</f>
        <v>61</v>
      </c>
      <c r="C19" s="86" t="str">
        <f>input1!C19</f>
        <v>00778</v>
      </c>
      <c r="D19" s="87" t="str">
        <f>input1!D19</f>
        <v>นางสาว หนึ่งฤทัย จึงเจริญ</v>
      </c>
      <c r="E19" s="88">
        <f>input1!E19</f>
        <v>2</v>
      </c>
      <c r="F19" s="119" t="str">
        <f t="shared" si="0"/>
        <v>หญิง</v>
      </c>
      <c r="G19" s="101">
        <f>input3!AF19</f>
        <v>13</v>
      </c>
      <c r="H19" s="104" t="str">
        <f t="shared" si="1"/>
        <v>เสี่ยง/มีปัญหา</v>
      </c>
      <c r="I19" s="103">
        <f>input3!AI19</f>
        <v>7</v>
      </c>
      <c r="J19" s="104" t="str">
        <f t="shared" si="2"/>
        <v>ปกติ</v>
      </c>
      <c r="K19" s="101">
        <f>input3!AM19</f>
        <v>7</v>
      </c>
      <c r="L19" s="104" t="str">
        <f t="shared" si="3"/>
        <v>ปกติ</v>
      </c>
      <c r="M19" s="103">
        <f>input3!AQ19</f>
        <v>8</v>
      </c>
      <c r="N19" s="104" t="str">
        <f t="shared" si="4"/>
        <v>ปกติ</v>
      </c>
      <c r="O19" s="101">
        <f>input3!AS19</f>
        <v>14</v>
      </c>
      <c r="P19" s="105" t="str">
        <f t="shared" si="5"/>
        <v>มีจุดแข็ง</v>
      </c>
      <c r="Q19" s="102">
        <f t="shared" si="6"/>
        <v>49</v>
      </c>
      <c r="R19" s="127">
        <f t="shared" si="7"/>
        <v>49</v>
      </c>
      <c r="S19" s="119" t="str">
        <f t="shared" si="8"/>
        <v>เสี่ยง/มีปัญหา</v>
      </c>
    </row>
    <row r="20" spans="1:31" s="13" customFormat="1" ht="18" customHeight="1" x14ac:dyDescent="0.45">
      <c r="A20" s="73" t="s">
        <v>29</v>
      </c>
      <c r="B20" s="71" t="str">
        <f>input1!B20</f>
        <v>61</v>
      </c>
      <c r="C20" s="86" t="str">
        <f>input1!C20</f>
        <v>00706</v>
      </c>
      <c r="D20" s="87" t="str">
        <f>input1!D20</f>
        <v>นางสาว อรอนงค์ เกษสาคร</v>
      </c>
      <c r="E20" s="88">
        <f>input1!E20</f>
        <v>2</v>
      </c>
      <c r="F20" s="106" t="str">
        <f t="shared" si="0"/>
        <v>หญิง</v>
      </c>
      <c r="G20" s="101">
        <f>input3!AF20</f>
        <v>5</v>
      </c>
      <c r="H20" s="104" t="str">
        <f t="shared" si="1"/>
        <v>ปกติ</v>
      </c>
      <c r="I20" s="103">
        <f>input3!AI20</f>
        <v>5</v>
      </c>
      <c r="J20" s="104" t="str">
        <f t="shared" si="2"/>
        <v>ปกติ</v>
      </c>
      <c r="K20" s="101">
        <f>input3!AM20</f>
        <v>5</v>
      </c>
      <c r="L20" s="104" t="str">
        <f t="shared" si="3"/>
        <v>ปกติ</v>
      </c>
      <c r="M20" s="103">
        <f>input3!AQ20</f>
        <v>7</v>
      </c>
      <c r="N20" s="104" t="str">
        <f t="shared" si="4"/>
        <v>ปกติ</v>
      </c>
      <c r="O20" s="101">
        <f>input3!AS20</f>
        <v>15</v>
      </c>
      <c r="P20" s="105" t="str">
        <f t="shared" si="5"/>
        <v>มีจุดแข็ง</v>
      </c>
      <c r="Q20" s="108">
        <f t="shared" si="6"/>
        <v>37</v>
      </c>
      <c r="R20" s="128">
        <f t="shared" si="7"/>
        <v>37</v>
      </c>
      <c r="S20" s="11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71" t="str">
        <f>input1!B21</f>
        <v>61</v>
      </c>
      <c r="C21" s="86" t="str">
        <f>input1!C21</f>
        <v>00669</v>
      </c>
      <c r="D21" s="87" t="str">
        <f>input1!D21</f>
        <v>นางสาว อริสษา อินโท</v>
      </c>
      <c r="E21" s="88">
        <f>input1!E21</f>
        <v>2</v>
      </c>
      <c r="F21" s="106" t="str">
        <f t="shared" si="0"/>
        <v>หญิง</v>
      </c>
      <c r="G21" s="107">
        <f>input3!AF21</f>
        <v>7</v>
      </c>
      <c r="H21" s="104" t="str">
        <f t="shared" si="1"/>
        <v>ปกติ</v>
      </c>
      <c r="I21" s="109">
        <f>input3!AI21</f>
        <v>7</v>
      </c>
      <c r="J21" s="104" t="str">
        <f t="shared" si="2"/>
        <v>ปกติ</v>
      </c>
      <c r="K21" s="107">
        <f>input3!AM21</f>
        <v>7</v>
      </c>
      <c r="L21" s="104" t="str">
        <f t="shared" si="3"/>
        <v>ปกติ</v>
      </c>
      <c r="M21" s="109">
        <f>input3!AQ21</f>
        <v>11</v>
      </c>
      <c r="N21" s="104" t="str">
        <f t="shared" si="4"/>
        <v>เสี่ยง/มีปัญหา</v>
      </c>
      <c r="O21" s="107">
        <f>input3!AS21</f>
        <v>10</v>
      </c>
      <c r="P21" s="105" t="str">
        <f t="shared" si="5"/>
        <v>ไม่มีจุดแข็ง</v>
      </c>
      <c r="Q21" s="108">
        <f t="shared" si="6"/>
        <v>42</v>
      </c>
      <c r="R21" s="128">
        <f t="shared" si="7"/>
        <v>42</v>
      </c>
      <c r="S21" s="11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61" t="s">
        <v>31</v>
      </c>
      <c r="B22" s="71" t="e">
        <f>input1!#REF!</f>
        <v>#REF!</v>
      </c>
      <c r="C22" s="86" t="e">
        <f>input1!#REF!</f>
        <v>#REF!</v>
      </c>
      <c r="D22" s="87" t="e">
        <f>input1!#REF!</f>
        <v>#REF!</v>
      </c>
      <c r="E22" s="88" t="e">
        <f>input1!#REF!</f>
        <v>#REF!</v>
      </c>
      <c r="F22" s="106" t="e">
        <f t="shared" si="0"/>
        <v>#REF!</v>
      </c>
      <c r="G22" s="101" t="e">
        <f>input3!#REF!</f>
        <v>#REF!</v>
      </c>
      <c r="H22" s="104" t="e">
        <f t="shared" si="1"/>
        <v>#REF!</v>
      </c>
      <c r="I22" s="103" t="e">
        <f>input3!#REF!</f>
        <v>#REF!</v>
      </c>
      <c r="J22" s="104" t="e">
        <f t="shared" si="2"/>
        <v>#REF!</v>
      </c>
      <c r="K22" s="101" t="e">
        <f>input3!#REF!</f>
        <v>#REF!</v>
      </c>
      <c r="L22" s="104" t="e">
        <f t="shared" si="3"/>
        <v>#REF!</v>
      </c>
      <c r="M22" s="103" t="e">
        <f>input3!#REF!</f>
        <v>#REF!</v>
      </c>
      <c r="N22" s="104" t="e">
        <f t="shared" si="4"/>
        <v>#REF!</v>
      </c>
      <c r="O22" s="101" t="e">
        <f>input3!#REF!</f>
        <v>#REF!</v>
      </c>
      <c r="P22" s="105" t="e">
        <f t="shared" si="5"/>
        <v>#REF!</v>
      </c>
      <c r="Q22" s="108" t="e">
        <f t="shared" si="6"/>
        <v>#REF!</v>
      </c>
      <c r="R22" s="128" t="e">
        <f t="shared" si="7"/>
        <v>#REF!</v>
      </c>
      <c r="S22" s="119" t="e">
        <f t="shared" si="8"/>
        <v>#REF!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2" t="s">
        <v>56</v>
      </c>
      <c r="B23" s="72" t="e">
        <f>input1!#REF!</f>
        <v>#REF!</v>
      </c>
      <c r="C23" s="110" t="e">
        <f>input1!#REF!</f>
        <v>#REF!</v>
      </c>
      <c r="D23" s="111" t="e">
        <f>input1!#REF!</f>
        <v>#REF!</v>
      </c>
      <c r="E23" s="112" t="e">
        <f>input1!#REF!</f>
        <v>#REF!</v>
      </c>
      <c r="F23" s="113" t="e">
        <f t="shared" si="0"/>
        <v>#REF!</v>
      </c>
      <c r="G23" s="116" t="e">
        <f>input3!#REF!</f>
        <v>#REF!</v>
      </c>
      <c r="H23" s="117" t="e">
        <f t="shared" si="1"/>
        <v>#REF!</v>
      </c>
      <c r="I23" s="116" t="e">
        <f>input3!#REF!</f>
        <v>#REF!</v>
      </c>
      <c r="J23" s="117" t="e">
        <f t="shared" si="2"/>
        <v>#REF!</v>
      </c>
      <c r="K23" s="114" t="e">
        <f>input3!#REF!</f>
        <v>#REF!</v>
      </c>
      <c r="L23" s="117" t="e">
        <f t="shared" si="3"/>
        <v>#REF!</v>
      </c>
      <c r="M23" s="116" t="e">
        <f>input3!#REF!</f>
        <v>#REF!</v>
      </c>
      <c r="N23" s="117" t="e">
        <f t="shared" si="4"/>
        <v>#REF!</v>
      </c>
      <c r="O23" s="114" t="e">
        <f>input3!#REF!</f>
        <v>#REF!</v>
      </c>
      <c r="P23" s="118" t="e">
        <f t="shared" si="5"/>
        <v>#REF!</v>
      </c>
      <c r="Q23" s="115" t="e">
        <f t="shared" si="6"/>
        <v>#REF!</v>
      </c>
      <c r="R23" s="129" t="e">
        <f t="shared" si="7"/>
        <v>#REF!</v>
      </c>
      <c r="S23" s="113" t="e">
        <f t="shared" si="8"/>
        <v>#REF!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59" t="s">
        <v>57</v>
      </c>
      <c r="B24" s="71" t="e">
        <f>input1!#REF!</f>
        <v>#REF!</v>
      </c>
      <c r="C24" s="86" t="e">
        <f>input1!#REF!</f>
        <v>#REF!</v>
      </c>
      <c r="D24" s="87" t="e">
        <f>input1!#REF!</f>
        <v>#REF!</v>
      </c>
      <c r="E24" s="88" t="e">
        <f>input1!#REF!</f>
        <v>#REF!</v>
      </c>
      <c r="F24" s="119" t="e">
        <f t="shared" si="0"/>
        <v>#REF!</v>
      </c>
      <c r="G24" s="101" t="e">
        <f>input3!#REF!</f>
        <v>#REF!</v>
      </c>
      <c r="H24" s="104" t="e">
        <f t="shared" si="1"/>
        <v>#REF!</v>
      </c>
      <c r="I24" s="103" t="e">
        <f>input3!#REF!</f>
        <v>#REF!</v>
      </c>
      <c r="J24" s="104" t="e">
        <f t="shared" si="2"/>
        <v>#REF!</v>
      </c>
      <c r="K24" s="101" t="e">
        <f>input3!#REF!</f>
        <v>#REF!</v>
      </c>
      <c r="L24" s="104" t="e">
        <f t="shared" si="3"/>
        <v>#REF!</v>
      </c>
      <c r="M24" s="103" t="e">
        <f>input3!#REF!</f>
        <v>#REF!</v>
      </c>
      <c r="N24" s="104" t="e">
        <f t="shared" si="4"/>
        <v>#REF!</v>
      </c>
      <c r="O24" s="101" t="e">
        <f>input3!#REF!</f>
        <v>#REF!</v>
      </c>
      <c r="P24" s="105" t="e">
        <f t="shared" si="5"/>
        <v>#REF!</v>
      </c>
      <c r="Q24" s="102" t="e">
        <f t="shared" si="6"/>
        <v>#REF!</v>
      </c>
      <c r="R24" s="127" t="e">
        <f t="shared" si="7"/>
        <v>#REF!</v>
      </c>
      <c r="S24" s="119" t="e">
        <f t="shared" si="8"/>
        <v>#REF!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73" t="s">
        <v>58</v>
      </c>
      <c r="B25" s="71" t="e">
        <f>input1!#REF!</f>
        <v>#REF!</v>
      </c>
      <c r="C25" s="86" t="e">
        <f>input1!#REF!</f>
        <v>#REF!</v>
      </c>
      <c r="D25" s="87" t="e">
        <f>input1!#REF!</f>
        <v>#REF!</v>
      </c>
      <c r="E25" s="88" t="e">
        <f>input1!#REF!</f>
        <v>#REF!</v>
      </c>
      <c r="F25" s="106" t="e">
        <f t="shared" si="0"/>
        <v>#REF!</v>
      </c>
      <c r="G25" s="107" t="e">
        <f>input3!#REF!</f>
        <v>#REF!</v>
      </c>
      <c r="H25" s="104" t="e">
        <f t="shared" si="1"/>
        <v>#REF!</v>
      </c>
      <c r="I25" s="109" t="e">
        <f>input3!#REF!</f>
        <v>#REF!</v>
      </c>
      <c r="J25" s="104" t="e">
        <f t="shared" si="2"/>
        <v>#REF!</v>
      </c>
      <c r="K25" s="107" t="e">
        <f>input3!#REF!</f>
        <v>#REF!</v>
      </c>
      <c r="L25" s="104" t="e">
        <f t="shared" si="3"/>
        <v>#REF!</v>
      </c>
      <c r="M25" s="109" t="e">
        <f>input3!#REF!</f>
        <v>#REF!</v>
      </c>
      <c r="N25" s="104" t="e">
        <f t="shared" si="4"/>
        <v>#REF!</v>
      </c>
      <c r="O25" s="107" t="e">
        <f>input3!#REF!</f>
        <v>#REF!</v>
      </c>
      <c r="P25" s="105" t="e">
        <f t="shared" si="5"/>
        <v>#REF!</v>
      </c>
      <c r="Q25" s="108" t="e">
        <f t="shared" si="6"/>
        <v>#REF!</v>
      </c>
      <c r="R25" s="128" t="e">
        <f t="shared" si="7"/>
        <v>#REF!</v>
      </c>
      <c r="S25" s="119" t="e">
        <f t="shared" si="8"/>
        <v>#REF!</v>
      </c>
    </row>
    <row r="26" spans="1:31" s="13" customFormat="1" ht="18" customHeight="1" x14ac:dyDescent="0.45">
      <c r="A26" s="160" t="s">
        <v>59</v>
      </c>
      <c r="B26" s="71" t="e">
        <f>input1!#REF!</f>
        <v>#REF!</v>
      </c>
      <c r="C26" s="86" t="e">
        <f>input1!#REF!</f>
        <v>#REF!</v>
      </c>
      <c r="D26" s="87" t="e">
        <f>input1!#REF!</f>
        <v>#REF!</v>
      </c>
      <c r="E26" s="88" t="e">
        <f>input1!#REF!</f>
        <v>#REF!</v>
      </c>
      <c r="F26" s="106" t="e">
        <f t="shared" si="0"/>
        <v>#REF!</v>
      </c>
      <c r="G26" s="101" t="e">
        <f>input3!#REF!</f>
        <v>#REF!</v>
      </c>
      <c r="H26" s="104" t="e">
        <f t="shared" si="1"/>
        <v>#REF!</v>
      </c>
      <c r="I26" s="103" t="e">
        <f>input3!#REF!</f>
        <v>#REF!</v>
      </c>
      <c r="J26" s="104" t="e">
        <f t="shared" si="2"/>
        <v>#REF!</v>
      </c>
      <c r="K26" s="101" t="e">
        <f>input3!#REF!</f>
        <v>#REF!</v>
      </c>
      <c r="L26" s="104" t="e">
        <f t="shared" si="3"/>
        <v>#REF!</v>
      </c>
      <c r="M26" s="103" t="e">
        <f>input3!#REF!</f>
        <v>#REF!</v>
      </c>
      <c r="N26" s="104" t="e">
        <f t="shared" si="4"/>
        <v>#REF!</v>
      </c>
      <c r="O26" s="101" t="e">
        <f>input3!#REF!</f>
        <v>#REF!</v>
      </c>
      <c r="P26" s="105" t="e">
        <f t="shared" si="5"/>
        <v>#REF!</v>
      </c>
      <c r="Q26" s="108" t="e">
        <f t="shared" si="6"/>
        <v>#REF!</v>
      </c>
      <c r="R26" s="128" t="e">
        <f t="shared" si="7"/>
        <v>#REF!</v>
      </c>
      <c r="S26" s="119" t="e">
        <f t="shared" si="8"/>
        <v>#REF!</v>
      </c>
    </row>
    <row r="27" spans="1:31" s="13" customFormat="1" ht="18" customHeight="1" x14ac:dyDescent="0.45">
      <c r="A27" s="161" t="s">
        <v>0</v>
      </c>
      <c r="B27" s="71" t="e">
        <f>input1!#REF!</f>
        <v>#REF!</v>
      </c>
      <c r="C27" s="86" t="e">
        <f>input1!#REF!</f>
        <v>#REF!</v>
      </c>
      <c r="D27" s="87" t="e">
        <f>input1!#REF!</f>
        <v>#REF!</v>
      </c>
      <c r="E27" s="88" t="e">
        <f>input1!#REF!</f>
        <v>#REF!</v>
      </c>
      <c r="F27" s="106" t="e">
        <f t="shared" si="0"/>
        <v>#REF!</v>
      </c>
      <c r="G27" s="107" t="e">
        <f>input3!#REF!</f>
        <v>#REF!</v>
      </c>
      <c r="H27" s="104" t="e">
        <f t="shared" si="1"/>
        <v>#REF!</v>
      </c>
      <c r="I27" s="109" t="e">
        <f>input3!#REF!</f>
        <v>#REF!</v>
      </c>
      <c r="J27" s="104" t="e">
        <f t="shared" si="2"/>
        <v>#REF!</v>
      </c>
      <c r="K27" s="107" t="e">
        <f>input3!#REF!</f>
        <v>#REF!</v>
      </c>
      <c r="L27" s="104" t="e">
        <f t="shared" si="3"/>
        <v>#REF!</v>
      </c>
      <c r="M27" s="109" t="e">
        <f>input3!#REF!</f>
        <v>#REF!</v>
      </c>
      <c r="N27" s="104" t="e">
        <f t="shared" si="4"/>
        <v>#REF!</v>
      </c>
      <c r="O27" s="107" t="e">
        <f>input3!#REF!</f>
        <v>#REF!</v>
      </c>
      <c r="P27" s="105" t="e">
        <f t="shared" si="5"/>
        <v>#REF!</v>
      </c>
      <c r="Q27" s="108" t="e">
        <f t="shared" si="6"/>
        <v>#REF!</v>
      </c>
      <c r="R27" s="128" t="e">
        <f t="shared" si="7"/>
        <v>#REF!</v>
      </c>
      <c r="S27" s="119" t="e">
        <f t="shared" si="8"/>
        <v>#REF!</v>
      </c>
    </row>
    <row r="28" spans="1:31" s="13" customFormat="1" ht="18" customHeight="1" thickBot="1" x14ac:dyDescent="0.5">
      <c r="A28" s="162" t="s">
        <v>1</v>
      </c>
      <c r="B28" s="72" t="e">
        <f>input1!#REF!</f>
        <v>#REF!</v>
      </c>
      <c r="C28" s="110" t="e">
        <f>input1!#REF!</f>
        <v>#REF!</v>
      </c>
      <c r="D28" s="111" t="e">
        <f>input1!#REF!</f>
        <v>#REF!</v>
      </c>
      <c r="E28" s="112" t="e">
        <f>input1!#REF!</f>
        <v>#REF!</v>
      </c>
      <c r="F28" s="113" t="e">
        <f t="shared" si="0"/>
        <v>#REF!</v>
      </c>
      <c r="G28" s="116" t="e">
        <f>input3!#REF!</f>
        <v>#REF!</v>
      </c>
      <c r="H28" s="117" t="e">
        <f t="shared" si="1"/>
        <v>#REF!</v>
      </c>
      <c r="I28" s="116" t="e">
        <f>input3!#REF!</f>
        <v>#REF!</v>
      </c>
      <c r="J28" s="117" t="e">
        <f t="shared" si="2"/>
        <v>#REF!</v>
      </c>
      <c r="K28" s="114" t="e">
        <f>input3!#REF!</f>
        <v>#REF!</v>
      </c>
      <c r="L28" s="117" t="e">
        <f t="shared" si="3"/>
        <v>#REF!</v>
      </c>
      <c r="M28" s="116" t="e">
        <f>input3!#REF!</f>
        <v>#REF!</v>
      </c>
      <c r="N28" s="117" t="e">
        <f t="shared" si="4"/>
        <v>#REF!</v>
      </c>
      <c r="O28" s="114" t="e">
        <f>input3!#REF!</f>
        <v>#REF!</v>
      </c>
      <c r="P28" s="118" t="e">
        <f t="shared" si="5"/>
        <v>#REF!</v>
      </c>
      <c r="Q28" s="115" t="e">
        <f t="shared" si="6"/>
        <v>#REF!</v>
      </c>
      <c r="R28" s="129" t="e">
        <f t="shared" si="7"/>
        <v>#REF!</v>
      </c>
      <c r="S28" s="113" t="e">
        <f t="shared" si="8"/>
        <v>#REF!</v>
      </c>
    </row>
    <row r="29" spans="1:31" s="13" customFormat="1" ht="18" customHeight="1" x14ac:dyDescent="0.45">
      <c r="A29" s="159" t="s">
        <v>2</v>
      </c>
      <c r="B29" s="71" t="e">
        <f>input1!#REF!</f>
        <v>#REF!</v>
      </c>
      <c r="C29" s="86" t="e">
        <f>input1!#REF!</f>
        <v>#REF!</v>
      </c>
      <c r="D29" s="87" t="e">
        <f>input1!#REF!</f>
        <v>#REF!</v>
      </c>
      <c r="E29" s="88" t="e">
        <f>input1!#REF!</f>
        <v>#REF!</v>
      </c>
      <c r="F29" s="119" t="e">
        <f t="shared" si="0"/>
        <v>#REF!</v>
      </c>
      <c r="G29" s="101" t="e">
        <f>input3!#REF!</f>
        <v>#REF!</v>
      </c>
      <c r="H29" s="104" t="e">
        <f t="shared" si="1"/>
        <v>#REF!</v>
      </c>
      <c r="I29" s="103" t="e">
        <f>input3!#REF!</f>
        <v>#REF!</v>
      </c>
      <c r="J29" s="104" t="e">
        <f t="shared" si="2"/>
        <v>#REF!</v>
      </c>
      <c r="K29" s="101" t="e">
        <f>input3!#REF!</f>
        <v>#REF!</v>
      </c>
      <c r="L29" s="104" t="e">
        <f t="shared" si="3"/>
        <v>#REF!</v>
      </c>
      <c r="M29" s="103" t="e">
        <f>input3!#REF!</f>
        <v>#REF!</v>
      </c>
      <c r="N29" s="104" t="e">
        <f t="shared" si="4"/>
        <v>#REF!</v>
      </c>
      <c r="O29" s="101" t="e">
        <f>input3!#REF!</f>
        <v>#REF!</v>
      </c>
      <c r="P29" s="105" t="e">
        <f t="shared" si="5"/>
        <v>#REF!</v>
      </c>
      <c r="Q29" s="102" t="e">
        <f t="shared" si="6"/>
        <v>#REF!</v>
      </c>
      <c r="R29" s="127" t="e">
        <f t="shared" si="7"/>
        <v>#REF!</v>
      </c>
      <c r="S29" s="119" t="e">
        <f t="shared" si="8"/>
        <v>#REF!</v>
      </c>
    </row>
    <row r="30" spans="1:31" s="13" customFormat="1" ht="18" customHeight="1" x14ac:dyDescent="0.45">
      <c r="A30" s="73" t="s">
        <v>3</v>
      </c>
      <c r="B30" s="71" t="e">
        <f>input1!#REF!</f>
        <v>#REF!</v>
      </c>
      <c r="C30" s="86" t="e">
        <f>input1!#REF!</f>
        <v>#REF!</v>
      </c>
      <c r="D30" s="87" t="e">
        <f>input1!#REF!</f>
        <v>#REF!</v>
      </c>
      <c r="E30" s="88" t="e">
        <f>input1!#REF!</f>
        <v>#REF!</v>
      </c>
      <c r="F30" s="106" t="e">
        <f t="shared" si="0"/>
        <v>#REF!</v>
      </c>
      <c r="G30" s="101" t="e">
        <f>input3!#REF!</f>
        <v>#REF!</v>
      </c>
      <c r="H30" s="104" t="e">
        <f t="shared" si="1"/>
        <v>#REF!</v>
      </c>
      <c r="I30" s="103" t="e">
        <f>input3!#REF!</f>
        <v>#REF!</v>
      </c>
      <c r="J30" s="104" t="e">
        <f t="shared" si="2"/>
        <v>#REF!</v>
      </c>
      <c r="K30" s="101" t="e">
        <f>input3!#REF!</f>
        <v>#REF!</v>
      </c>
      <c r="L30" s="104" t="e">
        <f t="shared" si="3"/>
        <v>#REF!</v>
      </c>
      <c r="M30" s="103" t="e">
        <f>input3!#REF!</f>
        <v>#REF!</v>
      </c>
      <c r="N30" s="104" t="e">
        <f t="shared" si="4"/>
        <v>#REF!</v>
      </c>
      <c r="O30" s="101" t="e">
        <f>input3!#REF!</f>
        <v>#REF!</v>
      </c>
      <c r="P30" s="105" t="e">
        <f t="shared" si="5"/>
        <v>#REF!</v>
      </c>
      <c r="Q30" s="108" t="e">
        <f t="shared" si="6"/>
        <v>#REF!</v>
      </c>
      <c r="R30" s="128" t="e">
        <f t="shared" si="7"/>
        <v>#REF!</v>
      </c>
      <c r="S30" s="119" t="e">
        <f t="shared" si="8"/>
        <v>#REF!</v>
      </c>
    </row>
    <row r="31" spans="1:31" s="13" customFormat="1" ht="18" customHeight="1" x14ac:dyDescent="0.45">
      <c r="A31" s="160" t="s">
        <v>4</v>
      </c>
      <c r="B31" s="71" t="e">
        <f>input1!#REF!</f>
        <v>#REF!</v>
      </c>
      <c r="C31" s="86" t="e">
        <f>input1!#REF!</f>
        <v>#REF!</v>
      </c>
      <c r="D31" s="87" t="e">
        <f>input1!#REF!</f>
        <v>#REF!</v>
      </c>
      <c r="E31" s="88" t="e">
        <f>input1!#REF!</f>
        <v>#REF!</v>
      </c>
      <c r="F31" s="106" t="e">
        <f t="shared" si="0"/>
        <v>#REF!</v>
      </c>
      <c r="G31" s="107" t="e">
        <f>input3!#REF!</f>
        <v>#REF!</v>
      </c>
      <c r="H31" s="104" t="e">
        <f t="shared" si="1"/>
        <v>#REF!</v>
      </c>
      <c r="I31" s="109" t="e">
        <f>input3!#REF!</f>
        <v>#REF!</v>
      </c>
      <c r="J31" s="104" t="e">
        <f t="shared" si="2"/>
        <v>#REF!</v>
      </c>
      <c r="K31" s="107" t="e">
        <f>input3!#REF!</f>
        <v>#REF!</v>
      </c>
      <c r="L31" s="104" t="e">
        <f t="shared" si="3"/>
        <v>#REF!</v>
      </c>
      <c r="M31" s="109" t="e">
        <f>input3!#REF!</f>
        <v>#REF!</v>
      </c>
      <c r="N31" s="104" t="e">
        <f t="shared" si="4"/>
        <v>#REF!</v>
      </c>
      <c r="O31" s="107" t="e">
        <f>input3!#REF!</f>
        <v>#REF!</v>
      </c>
      <c r="P31" s="105" t="e">
        <f t="shared" si="5"/>
        <v>#REF!</v>
      </c>
      <c r="Q31" s="108" t="e">
        <f t="shared" si="6"/>
        <v>#REF!</v>
      </c>
      <c r="R31" s="128" t="e">
        <f t="shared" si="7"/>
        <v>#REF!</v>
      </c>
      <c r="S31" s="119" t="e">
        <f t="shared" si="8"/>
        <v>#REF!</v>
      </c>
    </row>
    <row r="32" spans="1:31" s="13" customFormat="1" ht="18" customHeight="1" x14ac:dyDescent="0.45">
      <c r="A32" s="161" t="s">
        <v>5</v>
      </c>
      <c r="B32" s="71" t="e">
        <f>input1!#REF!</f>
        <v>#REF!</v>
      </c>
      <c r="C32" s="86" t="e">
        <f>input1!#REF!</f>
        <v>#REF!</v>
      </c>
      <c r="D32" s="87" t="e">
        <f>input1!#REF!</f>
        <v>#REF!</v>
      </c>
      <c r="E32" s="88" t="e">
        <f>input1!#REF!</f>
        <v>#REF!</v>
      </c>
      <c r="F32" s="106" t="e">
        <f t="shared" si="0"/>
        <v>#REF!</v>
      </c>
      <c r="G32" s="101" t="e">
        <f>input3!#REF!</f>
        <v>#REF!</v>
      </c>
      <c r="H32" s="104" t="e">
        <f t="shared" si="1"/>
        <v>#REF!</v>
      </c>
      <c r="I32" s="103" t="e">
        <f>input3!#REF!</f>
        <v>#REF!</v>
      </c>
      <c r="J32" s="104" t="e">
        <f t="shared" si="2"/>
        <v>#REF!</v>
      </c>
      <c r="K32" s="101" t="e">
        <f>input3!#REF!</f>
        <v>#REF!</v>
      </c>
      <c r="L32" s="104" t="e">
        <f t="shared" si="3"/>
        <v>#REF!</v>
      </c>
      <c r="M32" s="103" t="e">
        <f>input3!#REF!</f>
        <v>#REF!</v>
      </c>
      <c r="N32" s="104" t="e">
        <f t="shared" si="4"/>
        <v>#REF!</v>
      </c>
      <c r="O32" s="101" t="e">
        <f>input3!#REF!</f>
        <v>#REF!</v>
      </c>
      <c r="P32" s="105" t="e">
        <f t="shared" si="5"/>
        <v>#REF!</v>
      </c>
      <c r="Q32" s="108" t="e">
        <f t="shared" si="6"/>
        <v>#REF!</v>
      </c>
      <c r="R32" s="128" t="e">
        <f t="shared" si="7"/>
        <v>#REF!</v>
      </c>
      <c r="S32" s="119" t="e">
        <f t="shared" si="8"/>
        <v>#REF!</v>
      </c>
    </row>
    <row r="33" spans="1:19" s="13" customFormat="1" ht="18" customHeight="1" thickBot="1" x14ac:dyDescent="0.5">
      <c r="A33" s="162" t="s">
        <v>6</v>
      </c>
      <c r="B33" s="72" t="e">
        <f>input1!#REF!</f>
        <v>#REF!</v>
      </c>
      <c r="C33" s="110" t="e">
        <f>input1!#REF!</f>
        <v>#REF!</v>
      </c>
      <c r="D33" s="111" t="e">
        <f>input1!#REF!</f>
        <v>#REF!</v>
      </c>
      <c r="E33" s="112" t="e">
        <f>input1!#REF!</f>
        <v>#REF!</v>
      </c>
      <c r="F33" s="113" t="e">
        <f t="shared" si="0"/>
        <v>#REF!</v>
      </c>
      <c r="G33" s="116" t="e">
        <f>input3!#REF!</f>
        <v>#REF!</v>
      </c>
      <c r="H33" s="117" t="e">
        <f t="shared" si="1"/>
        <v>#REF!</v>
      </c>
      <c r="I33" s="116" t="e">
        <f>input3!#REF!</f>
        <v>#REF!</v>
      </c>
      <c r="J33" s="117" t="e">
        <f t="shared" si="2"/>
        <v>#REF!</v>
      </c>
      <c r="K33" s="114" t="e">
        <f>input3!#REF!</f>
        <v>#REF!</v>
      </c>
      <c r="L33" s="117" t="e">
        <f t="shared" si="3"/>
        <v>#REF!</v>
      </c>
      <c r="M33" s="116" t="e">
        <f>input3!#REF!</f>
        <v>#REF!</v>
      </c>
      <c r="N33" s="117" t="e">
        <f t="shared" si="4"/>
        <v>#REF!</v>
      </c>
      <c r="O33" s="114" t="e">
        <f>input3!#REF!</f>
        <v>#REF!</v>
      </c>
      <c r="P33" s="118" t="e">
        <f t="shared" si="5"/>
        <v>#REF!</v>
      </c>
      <c r="Q33" s="115" t="e">
        <f t="shared" si="6"/>
        <v>#REF!</v>
      </c>
      <c r="R33" s="129" t="e">
        <f t="shared" si="7"/>
        <v>#REF!</v>
      </c>
      <c r="S33" s="113" t="e">
        <f t="shared" si="8"/>
        <v>#REF!</v>
      </c>
    </row>
    <row r="34" spans="1:19" s="13" customFormat="1" ht="18" customHeight="1" x14ac:dyDescent="0.45">
      <c r="A34" s="159" t="s">
        <v>7</v>
      </c>
      <c r="B34" s="71" t="e">
        <f>input1!#REF!</f>
        <v>#REF!</v>
      </c>
      <c r="C34" s="86" t="e">
        <f>input1!#REF!</f>
        <v>#REF!</v>
      </c>
      <c r="D34" s="87" t="e">
        <f>input1!#REF!</f>
        <v>#REF!</v>
      </c>
      <c r="E34" s="88" t="e">
        <f>input1!#REF!</f>
        <v>#REF!</v>
      </c>
      <c r="F34" s="119" t="e">
        <f t="shared" si="0"/>
        <v>#REF!</v>
      </c>
      <c r="G34" s="101" t="e">
        <f>input3!#REF!</f>
        <v>#REF!</v>
      </c>
      <c r="H34" s="104" t="e">
        <f t="shared" si="1"/>
        <v>#REF!</v>
      </c>
      <c r="I34" s="103" t="e">
        <f>input3!#REF!</f>
        <v>#REF!</v>
      </c>
      <c r="J34" s="104" t="e">
        <f t="shared" si="2"/>
        <v>#REF!</v>
      </c>
      <c r="K34" s="101" t="e">
        <f>input3!#REF!</f>
        <v>#REF!</v>
      </c>
      <c r="L34" s="104" t="e">
        <f t="shared" si="3"/>
        <v>#REF!</v>
      </c>
      <c r="M34" s="103" t="e">
        <f>input3!#REF!</f>
        <v>#REF!</v>
      </c>
      <c r="N34" s="104" t="e">
        <f t="shared" si="4"/>
        <v>#REF!</v>
      </c>
      <c r="O34" s="101" t="e">
        <f>input3!#REF!</f>
        <v>#REF!</v>
      </c>
      <c r="P34" s="105" t="e">
        <f t="shared" si="5"/>
        <v>#REF!</v>
      </c>
      <c r="Q34" s="102" t="e">
        <f t="shared" si="6"/>
        <v>#REF!</v>
      </c>
      <c r="R34" s="127" t="e">
        <f t="shared" si="7"/>
        <v>#REF!</v>
      </c>
      <c r="S34" s="119" t="e">
        <f t="shared" si="8"/>
        <v>#REF!</v>
      </c>
    </row>
    <row r="35" spans="1:19" s="13" customFormat="1" ht="18" customHeight="1" x14ac:dyDescent="0.45">
      <c r="A35" s="73" t="s">
        <v>8</v>
      </c>
      <c r="B35" s="71" t="e">
        <f>input1!#REF!</f>
        <v>#REF!</v>
      </c>
      <c r="C35" s="86" t="e">
        <f>input1!#REF!</f>
        <v>#REF!</v>
      </c>
      <c r="D35" s="87" t="e">
        <f>input1!#REF!</f>
        <v>#REF!</v>
      </c>
      <c r="E35" s="88" t="e">
        <f>input1!#REF!</f>
        <v>#REF!</v>
      </c>
      <c r="F35" s="106" t="e">
        <f t="shared" si="0"/>
        <v>#REF!</v>
      </c>
      <c r="G35" s="107" t="e">
        <f>input3!#REF!</f>
        <v>#REF!</v>
      </c>
      <c r="H35" s="104" t="e">
        <f t="shared" si="1"/>
        <v>#REF!</v>
      </c>
      <c r="I35" s="109" t="e">
        <f>input3!#REF!</f>
        <v>#REF!</v>
      </c>
      <c r="J35" s="104" t="e">
        <f t="shared" si="2"/>
        <v>#REF!</v>
      </c>
      <c r="K35" s="107" t="e">
        <f>input3!#REF!</f>
        <v>#REF!</v>
      </c>
      <c r="L35" s="104" t="e">
        <f t="shared" si="3"/>
        <v>#REF!</v>
      </c>
      <c r="M35" s="109" t="e">
        <f>input3!#REF!</f>
        <v>#REF!</v>
      </c>
      <c r="N35" s="104" t="e">
        <f t="shared" si="4"/>
        <v>#REF!</v>
      </c>
      <c r="O35" s="107" t="e">
        <f>input3!#REF!</f>
        <v>#REF!</v>
      </c>
      <c r="P35" s="105" t="e">
        <f t="shared" si="5"/>
        <v>#REF!</v>
      </c>
      <c r="Q35" s="108" t="e">
        <f t="shared" si="6"/>
        <v>#REF!</v>
      </c>
      <c r="R35" s="128" t="e">
        <f t="shared" si="7"/>
        <v>#REF!</v>
      </c>
      <c r="S35" s="119" t="e">
        <f t="shared" si="8"/>
        <v>#REF!</v>
      </c>
    </row>
    <row r="36" spans="1:19" s="13" customFormat="1" ht="18" customHeight="1" x14ac:dyDescent="0.45">
      <c r="A36" s="160" t="s">
        <v>9</v>
      </c>
      <c r="B36" s="71" t="e">
        <f>input1!#REF!</f>
        <v>#REF!</v>
      </c>
      <c r="C36" s="86" t="e">
        <f>input1!#REF!</f>
        <v>#REF!</v>
      </c>
      <c r="D36" s="87" t="e">
        <f>input1!#REF!</f>
        <v>#REF!</v>
      </c>
      <c r="E36" s="88" t="e">
        <f>input1!#REF!</f>
        <v>#REF!</v>
      </c>
      <c r="F36" s="106" t="e">
        <f t="shared" si="0"/>
        <v>#REF!</v>
      </c>
      <c r="G36" s="101" t="e">
        <f>input3!#REF!</f>
        <v>#REF!</v>
      </c>
      <c r="H36" s="104" t="e">
        <f t="shared" si="1"/>
        <v>#REF!</v>
      </c>
      <c r="I36" s="103" t="e">
        <f>input3!#REF!</f>
        <v>#REF!</v>
      </c>
      <c r="J36" s="104" t="e">
        <f t="shared" si="2"/>
        <v>#REF!</v>
      </c>
      <c r="K36" s="101" t="e">
        <f>input3!#REF!</f>
        <v>#REF!</v>
      </c>
      <c r="L36" s="104" t="e">
        <f t="shared" si="3"/>
        <v>#REF!</v>
      </c>
      <c r="M36" s="103" t="e">
        <f>input3!#REF!</f>
        <v>#REF!</v>
      </c>
      <c r="N36" s="104" t="e">
        <f t="shared" si="4"/>
        <v>#REF!</v>
      </c>
      <c r="O36" s="101" t="e">
        <f>input3!#REF!</f>
        <v>#REF!</v>
      </c>
      <c r="P36" s="105" t="e">
        <f t="shared" si="5"/>
        <v>#REF!</v>
      </c>
      <c r="Q36" s="108" t="e">
        <f t="shared" si="6"/>
        <v>#REF!</v>
      </c>
      <c r="R36" s="128" t="e">
        <f t="shared" si="7"/>
        <v>#REF!</v>
      </c>
      <c r="S36" s="119" t="e">
        <f t="shared" si="8"/>
        <v>#REF!</v>
      </c>
    </row>
    <row r="37" spans="1:19" s="13" customFormat="1" ht="18" customHeight="1" x14ac:dyDescent="0.45">
      <c r="A37" s="161" t="s">
        <v>10</v>
      </c>
      <c r="B37" s="71" t="e">
        <f>input1!#REF!</f>
        <v>#REF!</v>
      </c>
      <c r="C37" s="86" t="e">
        <f>input1!#REF!</f>
        <v>#REF!</v>
      </c>
      <c r="D37" s="87" t="e">
        <f>input1!#REF!</f>
        <v>#REF!</v>
      </c>
      <c r="E37" s="88" t="e">
        <f>input1!#REF!</f>
        <v>#REF!</v>
      </c>
      <c r="F37" s="106" t="e">
        <f t="shared" si="0"/>
        <v>#REF!</v>
      </c>
      <c r="G37" s="107" t="e">
        <f>input3!#REF!</f>
        <v>#REF!</v>
      </c>
      <c r="H37" s="104" t="e">
        <f t="shared" si="1"/>
        <v>#REF!</v>
      </c>
      <c r="I37" s="109" t="e">
        <f>input3!#REF!</f>
        <v>#REF!</v>
      </c>
      <c r="J37" s="104" t="e">
        <f t="shared" si="2"/>
        <v>#REF!</v>
      </c>
      <c r="K37" s="107" t="e">
        <f>input3!#REF!</f>
        <v>#REF!</v>
      </c>
      <c r="L37" s="104" t="e">
        <f t="shared" si="3"/>
        <v>#REF!</v>
      </c>
      <c r="M37" s="109" t="e">
        <f>input3!#REF!</f>
        <v>#REF!</v>
      </c>
      <c r="N37" s="104" t="e">
        <f t="shared" si="4"/>
        <v>#REF!</v>
      </c>
      <c r="O37" s="107" t="e">
        <f>input3!#REF!</f>
        <v>#REF!</v>
      </c>
      <c r="P37" s="105" t="e">
        <f t="shared" si="5"/>
        <v>#REF!</v>
      </c>
      <c r="Q37" s="108" t="e">
        <f t="shared" si="6"/>
        <v>#REF!</v>
      </c>
      <c r="R37" s="128" t="e">
        <f t="shared" si="7"/>
        <v>#REF!</v>
      </c>
      <c r="S37" s="119" t="e">
        <f t="shared" si="8"/>
        <v>#REF!</v>
      </c>
    </row>
    <row r="38" spans="1:19" s="13" customFormat="1" ht="18" customHeight="1" thickBot="1" x14ac:dyDescent="0.5">
      <c r="A38" s="162" t="s">
        <v>11</v>
      </c>
      <c r="B38" s="72" t="e">
        <f>input1!#REF!</f>
        <v>#REF!</v>
      </c>
      <c r="C38" s="110" t="e">
        <f>input1!#REF!</f>
        <v>#REF!</v>
      </c>
      <c r="D38" s="111" t="e">
        <f>input1!#REF!</f>
        <v>#REF!</v>
      </c>
      <c r="E38" s="112" t="e">
        <f>input1!#REF!</f>
        <v>#REF!</v>
      </c>
      <c r="F38" s="113" t="e">
        <f t="shared" si="0"/>
        <v>#REF!</v>
      </c>
      <c r="G38" s="116" t="e">
        <f>input3!#REF!</f>
        <v>#REF!</v>
      </c>
      <c r="H38" s="117" t="e">
        <f t="shared" si="1"/>
        <v>#REF!</v>
      </c>
      <c r="I38" s="116" t="e">
        <f>input3!#REF!</f>
        <v>#REF!</v>
      </c>
      <c r="J38" s="117" t="e">
        <f t="shared" si="2"/>
        <v>#REF!</v>
      </c>
      <c r="K38" s="114" t="e">
        <f>input3!#REF!</f>
        <v>#REF!</v>
      </c>
      <c r="L38" s="117" t="e">
        <f t="shared" si="3"/>
        <v>#REF!</v>
      </c>
      <c r="M38" s="116" t="e">
        <f>input3!#REF!</f>
        <v>#REF!</v>
      </c>
      <c r="N38" s="117" t="e">
        <f t="shared" si="4"/>
        <v>#REF!</v>
      </c>
      <c r="O38" s="114" t="e">
        <f>input3!#REF!</f>
        <v>#REF!</v>
      </c>
      <c r="P38" s="118" t="e">
        <f t="shared" si="5"/>
        <v>#REF!</v>
      </c>
      <c r="Q38" s="115" t="e">
        <f t="shared" si="6"/>
        <v>#REF!</v>
      </c>
      <c r="R38" s="129" t="e">
        <f t="shared" si="7"/>
        <v>#REF!</v>
      </c>
      <c r="S38" s="113" t="e">
        <f t="shared" si="8"/>
        <v>#REF!</v>
      </c>
    </row>
    <row r="39" spans="1:19" s="13" customFormat="1" ht="18" customHeight="1" x14ac:dyDescent="0.45">
      <c r="A39" s="159" t="s">
        <v>12</v>
      </c>
      <c r="B39" s="71" t="e">
        <f>input1!#REF!</f>
        <v>#REF!</v>
      </c>
      <c r="C39" s="86" t="e">
        <f>input1!#REF!</f>
        <v>#REF!</v>
      </c>
      <c r="D39" s="87" t="e">
        <f>input1!#REF!</f>
        <v>#REF!</v>
      </c>
      <c r="E39" s="88" t="e">
        <f>input1!#REF!</f>
        <v>#REF!</v>
      </c>
      <c r="F39" s="119" t="e">
        <f t="shared" si="0"/>
        <v>#REF!</v>
      </c>
      <c r="G39" s="101" t="e">
        <f>input3!#REF!</f>
        <v>#REF!</v>
      </c>
      <c r="H39" s="104" t="e">
        <f t="shared" si="1"/>
        <v>#REF!</v>
      </c>
      <c r="I39" s="103" t="e">
        <f>input3!#REF!</f>
        <v>#REF!</v>
      </c>
      <c r="J39" s="104" t="e">
        <f t="shared" si="2"/>
        <v>#REF!</v>
      </c>
      <c r="K39" s="101" t="e">
        <f>input3!#REF!</f>
        <v>#REF!</v>
      </c>
      <c r="L39" s="104" t="e">
        <f t="shared" si="3"/>
        <v>#REF!</v>
      </c>
      <c r="M39" s="103" t="e">
        <f>input3!#REF!</f>
        <v>#REF!</v>
      </c>
      <c r="N39" s="104" t="e">
        <f t="shared" si="4"/>
        <v>#REF!</v>
      </c>
      <c r="O39" s="101" t="e">
        <f>input3!#REF!</f>
        <v>#REF!</v>
      </c>
      <c r="P39" s="105" t="e">
        <f t="shared" si="5"/>
        <v>#REF!</v>
      </c>
      <c r="Q39" s="102" t="e">
        <f t="shared" si="6"/>
        <v>#REF!</v>
      </c>
      <c r="R39" s="127" t="e">
        <f t="shared" si="7"/>
        <v>#REF!</v>
      </c>
      <c r="S39" s="119" t="e">
        <f t="shared" si="8"/>
        <v>#REF!</v>
      </c>
    </row>
    <row r="40" spans="1:19" s="13" customFormat="1" ht="18" customHeight="1" x14ac:dyDescent="0.45">
      <c r="A40" s="73" t="s">
        <v>13</v>
      </c>
      <c r="B40" s="71" t="e">
        <f>input1!#REF!</f>
        <v>#REF!</v>
      </c>
      <c r="C40" s="86" t="e">
        <f>input1!#REF!</f>
        <v>#REF!</v>
      </c>
      <c r="D40" s="87" t="e">
        <f>input1!#REF!</f>
        <v>#REF!</v>
      </c>
      <c r="E40" s="88" t="e">
        <f>input1!#REF!</f>
        <v>#REF!</v>
      </c>
      <c r="F40" s="106" t="e">
        <f t="shared" si="0"/>
        <v>#REF!</v>
      </c>
      <c r="G40" s="101" t="e">
        <f>input3!#REF!</f>
        <v>#REF!</v>
      </c>
      <c r="H40" s="104" t="e">
        <f t="shared" si="1"/>
        <v>#REF!</v>
      </c>
      <c r="I40" s="103" t="e">
        <f>input3!#REF!</f>
        <v>#REF!</v>
      </c>
      <c r="J40" s="104" t="e">
        <f t="shared" si="2"/>
        <v>#REF!</v>
      </c>
      <c r="K40" s="101" t="e">
        <f>input3!#REF!</f>
        <v>#REF!</v>
      </c>
      <c r="L40" s="104" t="e">
        <f t="shared" si="3"/>
        <v>#REF!</v>
      </c>
      <c r="M40" s="103" t="e">
        <f>input3!#REF!</f>
        <v>#REF!</v>
      </c>
      <c r="N40" s="104" t="e">
        <f t="shared" si="4"/>
        <v>#REF!</v>
      </c>
      <c r="O40" s="101" t="e">
        <f>input3!#REF!</f>
        <v>#REF!</v>
      </c>
      <c r="P40" s="105" t="e">
        <f t="shared" si="5"/>
        <v>#REF!</v>
      </c>
      <c r="Q40" s="108" t="e">
        <f t="shared" si="6"/>
        <v>#REF!</v>
      </c>
      <c r="R40" s="128" t="e">
        <f t="shared" si="7"/>
        <v>#REF!</v>
      </c>
      <c r="S40" s="119" t="e">
        <f t="shared" si="8"/>
        <v>#REF!</v>
      </c>
    </row>
    <row r="41" spans="1:19" s="13" customFormat="1" ht="18" customHeight="1" x14ac:dyDescent="0.45">
      <c r="A41" s="160" t="s">
        <v>14</v>
      </c>
      <c r="B41" s="71" t="e">
        <f>input1!#REF!</f>
        <v>#REF!</v>
      </c>
      <c r="C41" s="86" t="e">
        <f>input1!#REF!</f>
        <v>#REF!</v>
      </c>
      <c r="D41" s="87" t="e">
        <f>input1!#REF!</f>
        <v>#REF!</v>
      </c>
      <c r="E41" s="88" t="e">
        <f>input1!#REF!</f>
        <v>#REF!</v>
      </c>
      <c r="F41" s="106" t="e">
        <f t="shared" si="0"/>
        <v>#REF!</v>
      </c>
      <c r="G41" s="107" t="e">
        <f>input3!#REF!</f>
        <v>#REF!</v>
      </c>
      <c r="H41" s="104" t="e">
        <f t="shared" si="1"/>
        <v>#REF!</v>
      </c>
      <c r="I41" s="109" t="e">
        <f>input3!#REF!</f>
        <v>#REF!</v>
      </c>
      <c r="J41" s="104" t="e">
        <f t="shared" si="2"/>
        <v>#REF!</v>
      </c>
      <c r="K41" s="107" t="e">
        <f>input3!#REF!</f>
        <v>#REF!</v>
      </c>
      <c r="L41" s="104" t="e">
        <f t="shared" si="3"/>
        <v>#REF!</v>
      </c>
      <c r="M41" s="109" t="e">
        <f>input3!#REF!</f>
        <v>#REF!</v>
      </c>
      <c r="N41" s="104" t="e">
        <f t="shared" si="4"/>
        <v>#REF!</v>
      </c>
      <c r="O41" s="107" t="e">
        <f>input3!#REF!</f>
        <v>#REF!</v>
      </c>
      <c r="P41" s="105" t="e">
        <f t="shared" si="5"/>
        <v>#REF!</v>
      </c>
      <c r="Q41" s="108" t="e">
        <f t="shared" si="6"/>
        <v>#REF!</v>
      </c>
      <c r="R41" s="128" t="e">
        <f t="shared" si="7"/>
        <v>#REF!</v>
      </c>
      <c r="S41" s="119" t="e">
        <f t="shared" si="8"/>
        <v>#REF!</v>
      </c>
    </row>
    <row r="42" spans="1:19" s="13" customFormat="1" ht="18" customHeight="1" x14ac:dyDescent="0.45">
      <c r="A42" s="161" t="s">
        <v>15</v>
      </c>
      <c r="B42" s="71" t="e">
        <f>input1!#REF!</f>
        <v>#REF!</v>
      </c>
      <c r="C42" s="86" t="e">
        <f>input1!#REF!</f>
        <v>#REF!</v>
      </c>
      <c r="D42" s="87" t="e">
        <f>input1!#REF!</f>
        <v>#REF!</v>
      </c>
      <c r="E42" s="88" t="e">
        <f>input1!#REF!</f>
        <v>#REF!</v>
      </c>
      <c r="F42" s="106" t="e">
        <f t="shared" si="0"/>
        <v>#REF!</v>
      </c>
      <c r="G42" s="101" t="e">
        <f>input3!#REF!</f>
        <v>#REF!</v>
      </c>
      <c r="H42" s="104" t="e">
        <f t="shared" si="1"/>
        <v>#REF!</v>
      </c>
      <c r="I42" s="103" t="e">
        <f>input3!#REF!</f>
        <v>#REF!</v>
      </c>
      <c r="J42" s="104" t="e">
        <f t="shared" si="2"/>
        <v>#REF!</v>
      </c>
      <c r="K42" s="101" t="e">
        <f>input3!#REF!</f>
        <v>#REF!</v>
      </c>
      <c r="L42" s="104" t="e">
        <f t="shared" si="3"/>
        <v>#REF!</v>
      </c>
      <c r="M42" s="103" t="e">
        <f>input3!#REF!</f>
        <v>#REF!</v>
      </c>
      <c r="N42" s="104" t="e">
        <f t="shared" si="4"/>
        <v>#REF!</v>
      </c>
      <c r="O42" s="101" t="e">
        <f>input3!#REF!</f>
        <v>#REF!</v>
      </c>
      <c r="P42" s="105" t="e">
        <f t="shared" si="5"/>
        <v>#REF!</v>
      </c>
      <c r="Q42" s="108" t="e">
        <f t="shared" si="6"/>
        <v>#REF!</v>
      </c>
      <c r="R42" s="128" t="e">
        <f t="shared" si="7"/>
        <v>#REF!</v>
      </c>
      <c r="S42" s="119" t="e">
        <f t="shared" si="8"/>
        <v>#REF!</v>
      </c>
    </row>
    <row r="43" spans="1:19" s="13" customFormat="1" ht="18" customHeight="1" thickBot="1" x14ac:dyDescent="0.5">
      <c r="A43" s="162" t="s">
        <v>16</v>
      </c>
      <c r="B43" s="72" t="e">
        <f>input1!#REF!</f>
        <v>#REF!</v>
      </c>
      <c r="C43" s="86" t="e">
        <f>input1!#REF!</f>
        <v>#REF!</v>
      </c>
      <c r="D43" s="87" t="e">
        <f>input1!#REF!</f>
        <v>#REF!</v>
      </c>
      <c r="E43" s="88" t="e">
        <f>input1!#REF!</f>
        <v>#REF!</v>
      </c>
      <c r="F43" s="106" t="e">
        <f t="shared" si="0"/>
        <v>#REF!</v>
      </c>
      <c r="G43" s="101" t="e">
        <f>input3!#REF!</f>
        <v>#REF!</v>
      </c>
      <c r="H43" s="104" t="e">
        <f t="shared" si="1"/>
        <v>#REF!</v>
      </c>
      <c r="I43" s="103" t="e">
        <f>input3!#REF!</f>
        <v>#REF!</v>
      </c>
      <c r="J43" s="104" t="e">
        <f t="shared" si="2"/>
        <v>#REF!</v>
      </c>
      <c r="K43" s="101" t="e">
        <f>input3!#REF!</f>
        <v>#REF!</v>
      </c>
      <c r="L43" s="104" t="e">
        <f t="shared" si="3"/>
        <v>#REF!</v>
      </c>
      <c r="M43" s="103" t="e">
        <f>input3!#REF!</f>
        <v>#REF!</v>
      </c>
      <c r="N43" s="104" t="e">
        <f t="shared" si="4"/>
        <v>#REF!</v>
      </c>
      <c r="O43" s="101" t="e">
        <f>input3!#REF!</f>
        <v>#REF!</v>
      </c>
      <c r="P43" s="105" t="e">
        <f t="shared" si="5"/>
        <v>#REF!</v>
      </c>
      <c r="Q43" s="108" t="e">
        <f>G43+I43+K43+M43+O43</f>
        <v>#REF!</v>
      </c>
      <c r="R43" s="128" t="e">
        <f t="shared" si="7"/>
        <v>#REF!</v>
      </c>
      <c r="S43" s="119" t="e">
        <f t="shared" si="8"/>
        <v>#REF!</v>
      </c>
    </row>
    <row r="44" spans="1:19" s="13" customFormat="1" ht="18" customHeight="1" thickBot="1" x14ac:dyDescent="0.5">
      <c r="A44" s="163" t="s">
        <v>60</v>
      </c>
      <c r="B44" s="72" t="e">
        <f>input1!#REF!</f>
        <v>#REF!</v>
      </c>
      <c r="C44" s="89" t="e">
        <f>input1!#REF!</f>
        <v>#REF!</v>
      </c>
      <c r="D44" s="90" t="e">
        <f>input1!#REF!</f>
        <v>#REF!</v>
      </c>
      <c r="E44" s="88" t="e">
        <f>input1!#REF!</f>
        <v>#REF!</v>
      </c>
      <c r="F44" s="113" t="e">
        <f t="shared" si="0"/>
        <v>#REF!</v>
      </c>
      <c r="G44" s="114" t="e">
        <f>input3!#REF!</f>
        <v>#REF!</v>
      </c>
      <c r="H44" s="117" t="e">
        <f t="shared" si="1"/>
        <v>#REF!</v>
      </c>
      <c r="I44" s="116" t="e">
        <f>input3!#REF!</f>
        <v>#REF!</v>
      </c>
      <c r="J44" s="117" t="e">
        <f t="shared" si="2"/>
        <v>#REF!</v>
      </c>
      <c r="K44" s="114" t="e">
        <f>input3!#REF!</f>
        <v>#REF!</v>
      </c>
      <c r="L44" s="117" t="e">
        <f t="shared" si="3"/>
        <v>#REF!</v>
      </c>
      <c r="M44" s="116" t="e">
        <f>input3!#REF!</f>
        <v>#REF!</v>
      </c>
      <c r="N44" s="117" t="e">
        <f t="shared" si="4"/>
        <v>#REF!</v>
      </c>
      <c r="O44" s="114" t="e">
        <f>input3!#REF!</f>
        <v>#REF!</v>
      </c>
      <c r="P44" s="118" t="e">
        <f t="shared" si="5"/>
        <v>#REF!</v>
      </c>
      <c r="Q44" s="115" t="e">
        <f>G44+I44+K44+M44+O44</f>
        <v>#REF!</v>
      </c>
      <c r="R44" s="129" t="e">
        <f t="shared" si="7"/>
        <v>#REF!</v>
      </c>
      <c r="S44" s="113" t="e">
        <f t="shared" si="8"/>
        <v>#REF!</v>
      </c>
    </row>
    <row r="45" spans="1:19" ht="21" thickBot="1" x14ac:dyDescent="0.45"/>
    <row r="46" spans="1:19" ht="27" thickBot="1" x14ac:dyDescent="0.6">
      <c r="D46" s="83" t="s">
        <v>55</v>
      </c>
      <c r="E46" s="84"/>
      <c r="F46" s="84"/>
      <c r="G46" s="84"/>
      <c r="H46" s="84"/>
      <c r="I46" s="84"/>
      <c r="J46" s="85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horizontalDpi="4294967293" r:id="rId1"/>
  <headerFooter alignWithMargins="0"/>
  <rowBreaks count="1" manualBreakCount="1">
    <brk id="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zoomScaleNormal="100" workbookViewId="0">
      <selection activeCell="D7" sqref="D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08" t="s">
        <v>26</v>
      </c>
      <c r="B1" s="209"/>
      <c r="C1" s="209"/>
      <c r="D1" s="209"/>
      <c r="E1" s="209"/>
      <c r="F1" s="210"/>
      <c r="G1" s="33"/>
      <c r="H1" s="208" t="s">
        <v>62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22.5" customHeight="1" thickBot="1" x14ac:dyDescent="0.5">
      <c r="A2" s="208" t="str">
        <f>input1!A2</f>
        <v>ชั้นมัธยมศึกษาปีที่ 6/1</v>
      </c>
      <c r="B2" s="209"/>
      <c r="C2" s="209"/>
      <c r="D2" s="209"/>
      <c r="E2" s="209"/>
      <c r="F2" s="210"/>
      <c r="G2" s="33"/>
      <c r="H2" s="124" t="s">
        <v>37</v>
      </c>
      <c r="I2" s="33"/>
      <c r="J2" s="124" t="s">
        <v>38</v>
      </c>
      <c r="K2" s="33"/>
      <c r="L2" s="124" t="s">
        <v>39</v>
      </c>
      <c r="M2" s="33"/>
      <c r="N2" s="124" t="s">
        <v>40</v>
      </c>
      <c r="O2" s="33"/>
      <c r="P2" s="124" t="s">
        <v>41</v>
      </c>
      <c r="Q2" s="33"/>
      <c r="R2" s="33"/>
      <c r="S2" s="124" t="s">
        <v>42</v>
      </c>
    </row>
    <row r="3" spans="1:19" ht="21.75" thickBot="1" x14ac:dyDescent="0.5">
      <c r="A3" s="164" t="s">
        <v>21</v>
      </c>
      <c r="B3" s="165" t="s">
        <v>20</v>
      </c>
      <c r="C3" s="1" t="s">
        <v>22</v>
      </c>
      <c r="D3" s="3" t="s">
        <v>23</v>
      </c>
      <c r="E3" s="1" t="s">
        <v>24</v>
      </c>
      <c r="F3" s="40" t="s">
        <v>24</v>
      </c>
      <c r="G3" s="125" t="s">
        <v>35</v>
      </c>
      <c r="H3" s="3" t="s">
        <v>36</v>
      </c>
      <c r="I3" s="34" t="s">
        <v>35</v>
      </c>
      <c r="J3" s="36" t="s">
        <v>36</v>
      </c>
      <c r="K3" s="42" t="s">
        <v>35</v>
      </c>
      <c r="L3" s="41" t="s">
        <v>36</v>
      </c>
      <c r="M3" s="125" t="s">
        <v>35</v>
      </c>
      <c r="N3" s="3" t="s">
        <v>36</v>
      </c>
      <c r="O3" s="42" t="s">
        <v>35</v>
      </c>
      <c r="P3" s="35" t="s">
        <v>36</v>
      </c>
      <c r="Q3" s="43"/>
      <c r="R3" s="125" t="s">
        <v>35</v>
      </c>
      <c r="S3" s="3" t="s">
        <v>36</v>
      </c>
    </row>
    <row r="4" spans="1:19" s="13" customFormat="1" ht="18" customHeight="1" x14ac:dyDescent="0.45">
      <c r="A4" s="166" t="s">
        <v>66</v>
      </c>
      <c r="B4" s="167" t="str">
        <f>input1!B4</f>
        <v>61</v>
      </c>
      <c r="C4" s="4" t="str">
        <f>input1!C4</f>
        <v>00677</v>
      </c>
      <c r="D4" s="5" t="str">
        <f>input1!D4</f>
        <v>นาย บริพัฒน์ จันทศร</v>
      </c>
      <c r="E4" s="6">
        <f>input1!E4</f>
        <v>1</v>
      </c>
      <c r="F4" s="44" t="str">
        <f>IF(E4=1,"ชาย",IF(E4=2,"หญิง","-"))</f>
        <v>ชาย</v>
      </c>
      <c r="G4" s="126">
        <f>input1!AF4</f>
        <v>6</v>
      </c>
      <c r="H4" s="135" t="str">
        <f>IF(G4&gt;10,"เสี่ยง/มีปัญหา","ปกติ")</f>
        <v>ปกติ</v>
      </c>
      <c r="I4" s="136">
        <f>input1!AI4</f>
        <v>7</v>
      </c>
      <c r="J4" s="135" t="str">
        <f>IF(I4&gt;9,"เสี่ยง/มีปัญหา","ปกติ")</f>
        <v>ปกติ</v>
      </c>
      <c r="K4" s="137">
        <f>input1!AM4</f>
        <v>6</v>
      </c>
      <c r="L4" s="135" t="str">
        <f>IF(K4&gt;10,"เสี่ยง/มีปัญหา","ปกติ")</f>
        <v>ปกติ</v>
      </c>
      <c r="M4" s="138">
        <f>input1!AQ4</f>
        <v>6</v>
      </c>
      <c r="N4" s="135" t="str">
        <f>IF(M4&gt;9,"เสี่ยง/มีปัญหา","ปกติ")</f>
        <v>ปกติ</v>
      </c>
      <c r="O4" s="137">
        <f>input1!AS4</f>
        <v>10</v>
      </c>
      <c r="P4" s="139" t="str">
        <f>IF(O4&gt;10,"มีจุดแข็ง","ไม่มีจุดแข็ง")</f>
        <v>ไม่มีจุดแข็ง</v>
      </c>
      <c r="Q4" s="140">
        <f>G4+I4+K4+M4+O4</f>
        <v>35</v>
      </c>
      <c r="R4" s="138">
        <f>IF(Q4&lt;1,"-",Q4)</f>
        <v>35</v>
      </c>
      <c r="S4" s="141" t="str">
        <f>IF(R4&gt;48,"เสี่ยง/มีปัญหา","ปกติ")</f>
        <v>ปกติ</v>
      </c>
    </row>
    <row r="5" spans="1:19" s="13" customFormat="1" ht="18" customHeight="1" x14ac:dyDescent="0.45">
      <c r="A5" s="121" t="s">
        <v>67</v>
      </c>
      <c r="B5" s="167" t="str">
        <f>input1!B5</f>
        <v>61</v>
      </c>
      <c r="C5" s="4" t="str">
        <f>input1!C5</f>
        <v>00638</v>
      </c>
      <c r="D5" s="5" t="str">
        <f>input1!D5</f>
        <v>นาย บุญญฤทธิ์  บุญยืด</v>
      </c>
      <c r="E5" s="6">
        <f>input1!E5</f>
        <v>1</v>
      </c>
      <c r="F5" s="46" t="str">
        <f t="shared" ref="F5:F21" si="0">IF(E5=1,"ชาย",IF(E5=2,"หญิง","-"))</f>
        <v>ชาย</v>
      </c>
      <c r="G5" s="132">
        <f>input1!AF5</f>
        <v>7</v>
      </c>
      <c r="H5" s="135" t="str">
        <f t="shared" ref="H5:H21" si="1">IF(G5&gt;10,"เสี่ยง/มีปัญหา","ปกติ")</f>
        <v>ปกติ</v>
      </c>
      <c r="I5" s="142">
        <f>input1!AI5</f>
        <v>10</v>
      </c>
      <c r="J5" s="135" t="str">
        <f t="shared" ref="J5:J21" si="2">IF(I5&gt;9,"เสี่ยง/มีปัญหา","ปกติ")</f>
        <v>เสี่ยง/มีปัญหา</v>
      </c>
      <c r="K5" s="143">
        <f>input1!AM5</f>
        <v>10</v>
      </c>
      <c r="L5" s="135" t="str">
        <f t="shared" ref="L5:L21" si="3">IF(K5&gt;10,"เสี่ยง/มีปัญหา","ปกติ")</f>
        <v>ปกติ</v>
      </c>
      <c r="M5" s="144">
        <f>input1!AQ5</f>
        <v>11</v>
      </c>
      <c r="N5" s="135" t="str">
        <f t="shared" ref="N5:N21" si="4">IF(M5&gt;9,"เสี่ยง/มีปัญหา","ปกติ")</f>
        <v>เสี่ยง/มีปัญหา</v>
      </c>
      <c r="O5" s="143">
        <f>input1!AS5</f>
        <v>9</v>
      </c>
      <c r="P5" s="139" t="str">
        <f t="shared" ref="P5:P21" si="5">IF(O5&gt;10,"มีจุดแข็ง","ไม่มีจุดแข็ง")</f>
        <v>ไม่มีจุดแข็ง</v>
      </c>
      <c r="Q5" s="145">
        <f t="shared" ref="Q5:Q21" si="6">G5+I5+K5+M5+O5</f>
        <v>47</v>
      </c>
      <c r="R5" s="144">
        <f t="shared" ref="R5:R21" si="7">IF(Q5&lt;1,"-",Q5)</f>
        <v>47</v>
      </c>
      <c r="S5" s="141" t="str">
        <f t="shared" ref="S5:S21" si="8">IF(R5&gt;48,"เสี่ยง/มีปัญหา","ปกติ")</f>
        <v>ปกติ</v>
      </c>
    </row>
    <row r="6" spans="1:19" s="13" customFormat="1" ht="18" customHeight="1" x14ac:dyDescent="0.45">
      <c r="A6" s="122" t="s">
        <v>68</v>
      </c>
      <c r="B6" s="167" t="str">
        <f>input1!B6</f>
        <v>61</v>
      </c>
      <c r="C6" s="4" t="str">
        <f>input1!C6</f>
        <v>00725</v>
      </c>
      <c r="D6" s="5" t="str">
        <f>input1!D6</f>
        <v>นาย ยงยุทธ์ เอี่ยมวิลัย</v>
      </c>
      <c r="E6" s="6">
        <f>input1!E6</f>
        <v>1</v>
      </c>
      <c r="F6" s="46" t="str">
        <f t="shared" si="0"/>
        <v>ชาย</v>
      </c>
      <c r="G6" s="132">
        <f>input1!AF6</f>
        <v>7</v>
      </c>
      <c r="H6" s="135" t="str">
        <f t="shared" si="1"/>
        <v>ปกติ</v>
      </c>
      <c r="I6" s="142">
        <f>input1!AI6</f>
        <v>8</v>
      </c>
      <c r="J6" s="135" t="str">
        <f t="shared" si="2"/>
        <v>ปกติ</v>
      </c>
      <c r="K6" s="143">
        <f>input1!AM6</f>
        <v>6</v>
      </c>
      <c r="L6" s="135" t="str">
        <f t="shared" si="3"/>
        <v>ปกติ</v>
      </c>
      <c r="M6" s="144">
        <f>input1!AQ6</f>
        <v>6</v>
      </c>
      <c r="N6" s="135" t="str">
        <f t="shared" si="4"/>
        <v>ปกติ</v>
      </c>
      <c r="O6" s="143">
        <f>input1!AS6</f>
        <v>12</v>
      </c>
      <c r="P6" s="139" t="str">
        <f t="shared" si="5"/>
        <v>มีจุดแข็ง</v>
      </c>
      <c r="Q6" s="145">
        <f t="shared" si="6"/>
        <v>39</v>
      </c>
      <c r="R6" s="144">
        <f t="shared" si="7"/>
        <v>39</v>
      </c>
      <c r="S6" s="141" t="str">
        <f t="shared" si="8"/>
        <v>ปกติ</v>
      </c>
    </row>
    <row r="7" spans="1:19" s="13" customFormat="1" ht="18" customHeight="1" x14ac:dyDescent="0.45">
      <c r="A7" s="120" t="s">
        <v>69</v>
      </c>
      <c r="B7" s="167" t="str">
        <f>input1!B7</f>
        <v>61</v>
      </c>
      <c r="C7" s="4" t="str">
        <f>input1!C7</f>
        <v>00964</v>
      </c>
      <c r="D7" s="5" t="str">
        <f>input1!D7</f>
        <v>นาย ยุทธการ ทุเรียนทอง</v>
      </c>
      <c r="E7" s="6">
        <f>input1!E7</f>
        <v>1</v>
      </c>
      <c r="F7" s="46" t="str">
        <f t="shared" si="0"/>
        <v>ชาย</v>
      </c>
      <c r="G7" s="132">
        <f>input1!AF7</f>
        <v>12</v>
      </c>
      <c r="H7" s="135" t="str">
        <f t="shared" si="1"/>
        <v>เสี่ยง/มีปัญหา</v>
      </c>
      <c r="I7" s="142">
        <f>input1!AI7</f>
        <v>7</v>
      </c>
      <c r="J7" s="135" t="str">
        <f t="shared" si="2"/>
        <v>ปกติ</v>
      </c>
      <c r="K7" s="143">
        <f>input1!AM7</f>
        <v>10</v>
      </c>
      <c r="L7" s="135" t="str">
        <f t="shared" si="3"/>
        <v>ปกติ</v>
      </c>
      <c r="M7" s="144">
        <f>input1!AQ7</f>
        <v>8</v>
      </c>
      <c r="N7" s="135" t="str">
        <f t="shared" si="4"/>
        <v>ปกติ</v>
      </c>
      <c r="O7" s="143">
        <f>input1!AS7</f>
        <v>11</v>
      </c>
      <c r="P7" s="139" t="str">
        <f t="shared" si="5"/>
        <v>มีจุดแข็ง</v>
      </c>
      <c r="Q7" s="145">
        <f t="shared" si="6"/>
        <v>48</v>
      </c>
      <c r="R7" s="144">
        <f t="shared" si="7"/>
        <v>48</v>
      </c>
      <c r="S7" s="141" t="str">
        <f t="shared" si="8"/>
        <v>ปกติ</v>
      </c>
    </row>
    <row r="8" spans="1:19" s="13" customFormat="1" ht="18" customHeight="1" thickBot="1" x14ac:dyDescent="0.5">
      <c r="A8" s="123" t="s">
        <v>70</v>
      </c>
      <c r="B8" s="168" t="str">
        <f>input1!B8</f>
        <v>61</v>
      </c>
      <c r="C8" s="37" t="str">
        <f>input1!C8</f>
        <v>00761</v>
      </c>
      <c r="D8" s="38" t="str">
        <f>input1!D8</f>
        <v>นาย วรัญญู นุดเทียน</v>
      </c>
      <c r="E8" s="39">
        <f>input1!E8</f>
        <v>1</v>
      </c>
      <c r="F8" s="48" t="str">
        <f t="shared" si="0"/>
        <v>ชาย</v>
      </c>
      <c r="G8" s="133">
        <f>input1!AF8</f>
        <v>6</v>
      </c>
      <c r="H8" s="150" t="str">
        <f t="shared" si="1"/>
        <v>ปกติ</v>
      </c>
      <c r="I8" s="146">
        <f>input1!AI8</f>
        <v>8</v>
      </c>
      <c r="J8" s="150" t="str">
        <f t="shared" si="2"/>
        <v>ปกติ</v>
      </c>
      <c r="K8" s="147">
        <f>input1!AM8</f>
        <v>5</v>
      </c>
      <c r="L8" s="150" t="str">
        <f t="shared" si="3"/>
        <v>ปกติ</v>
      </c>
      <c r="M8" s="148">
        <f>input1!AQ8</f>
        <v>8</v>
      </c>
      <c r="N8" s="150" t="str">
        <f t="shared" si="4"/>
        <v>ปกติ</v>
      </c>
      <c r="O8" s="147">
        <f>input1!AS8</f>
        <v>14</v>
      </c>
      <c r="P8" s="151" t="str">
        <f t="shared" si="5"/>
        <v>มีจุดแข็ง</v>
      </c>
      <c r="Q8" s="149">
        <f t="shared" si="6"/>
        <v>41</v>
      </c>
      <c r="R8" s="148">
        <f t="shared" si="7"/>
        <v>41</v>
      </c>
      <c r="S8" s="152" t="str">
        <f t="shared" si="8"/>
        <v>ปกติ</v>
      </c>
    </row>
    <row r="9" spans="1:19" s="13" customFormat="1" ht="18" customHeight="1" x14ac:dyDescent="0.45">
      <c r="A9" s="166" t="s">
        <v>71</v>
      </c>
      <c r="B9" s="167" t="str">
        <f>input1!B9</f>
        <v>61</v>
      </c>
      <c r="C9" s="4" t="str">
        <f>input1!C9</f>
        <v>00643</v>
      </c>
      <c r="D9" s="5" t="str">
        <f>input1!D9</f>
        <v>นาย วีรพงษ์ ทองจิตติ</v>
      </c>
      <c r="E9" s="6">
        <f>input1!E9</f>
        <v>1</v>
      </c>
      <c r="F9" s="51" t="str">
        <f t="shared" si="0"/>
        <v>ชาย</v>
      </c>
      <c r="G9" s="126">
        <f>input1!AF9</f>
        <v>9</v>
      </c>
      <c r="H9" s="135" t="str">
        <f t="shared" si="1"/>
        <v>ปกติ</v>
      </c>
      <c r="I9" s="136">
        <f>input1!AI9</f>
        <v>7</v>
      </c>
      <c r="J9" s="135" t="str">
        <f t="shared" si="2"/>
        <v>ปกติ</v>
      </c>
      <c r="K9" s="137">
        <f>input1!AM9</f>
        <v>6</v>
      </c>
      <c r="L9" s="135" t="str">
        <f t="shared" si="3"/>
        <v>ปกติ</v>
      </c>
      <c r="M9" s="138">
        <f>input1!AQ9</f>
        <v>13</v>
      </c>
      <c r="N9" s="135" t="str">
        <f t="shared" si="4"/>
        <v>เสี่ยง/มีปัญหา</v>
      </c>
      <c r="O9" s="137">
        <f>input1!AS9</f>
        <v>11</v>
      </c>
      <c r="P9" s="139" t="str">
        <f t="shared" si="5"/>
        <v>มีจุดแข็ง</v>
      </c>
      <c r="Q9" s="140">
        <f t="shared" si="6"/>
        <v>46</v>
      </c>
      <c r="R9" s="138">
        <f t="shared" si="7"/>
        <v>46</v>
      </c>
      <c r="S9" s="141" t="str">
        <f t="shared" si="8"/>
        <v>ปกติ</v>
      </c>
    </row>
    <row r="10" spans="1:19" s="13" customFormat="1" ht="18" customHeight="1" x14ac:dyDescent="0.45">
      <c r="A10" s="121" t="s">
        <v>72</v>
      </c>
      <c r="B10" s="167" t="str">
        <f>input1!B10</f>
        <v>61</v>
      </c>
      <c r="C10" s="4" t="str">
        <f>input1!C10</f>
        <v>00651</v>
      </c>
      <c r="D10" s="5" t="str">
        <f>input1!D10</f>
        <v>นาย อนุรักษ์ สร้อยสนธิ์</v>
      </c>
      <c r="E10" s="6">
        <f>input1!E10</f>
        <v>1</v>
      </c>
      <c r="F10" s="46" t="str">
        <f t="shared" si="0"/>
        <v>ชาย</v>
      </c>
      <c r="G10" s="132">
        <f>input1!AF10</f>
        <v>6</v>
      </c>
      <c r="H10" s="135" t="str">
        <f t="shared" si="1"/>
        <v>ปกติ</v>
      </c>
      <c r="I10" s="142">
        <f>input1!AI10</f>
        <v>8</v>
      </c>
      <c r="J10" s="135" t="str">
        <f t="shared" si="2"/>
        <v>ปกติ</v>
      </c>
      <c r="K10" s="143">
        <f>input1!AM10</f>
        <v>7</v>
      </c>
      <c r="L10" s="135" t="str">
        <f t="shared" si="3"/>
        <v>ปกติ</v>
      </c>
      <c r="M10" s="144">
        <f>input1!AQ10</f>
        <v>9</v>
      </c>
      <c r="N10" s="135" t="str">
        <f t="shared" si="4"/>
        <v>ปกติ</v>
      </c>
      <c r="O10" s="143">
        <f>input1!AS10</f>
        <v>9</v>
      </c>
      <c r="P10" s="139" t="str">
        <f t="shared" si="5"/>
        <v>ไม่มีจุดแข็ง</v>
      </c>
      <c r="Q10" s="145">
        <f t="shared" si="6"/>
        <v>39</v>
      </c>
      <c r="R10" s="144">
        <f t="shared" si="7"/>
        <v>39</v>
      </c>
      <c r="S10" s="141" t="str">
        <f t="shared" si="8"/>
        <v>ปกติ</v>
      </c>
    </row>
    <row r="11" spans="1:19" s="13" customFormat="1" ht="18" customHeight="1" x14ac:dyDescent="0.45">
      <c r="A11" s="122" t="s">
        <v>73</v>
      </c>
      <c r="B11" s="167" t="str">
        <f>input1!B11</f>
        <v>61</v>
      </c>
      <c r="C11" s="4" t="str">
        <f>input1!C11</f>
        <v>00685</v>
      </c>
      <c r="D11" s="5" t="str">
        <f>input1!D11</f>
        <v>นางสาว กุลนิภา กลิ่นเพ็ญ</v>
      </c>
      <c r="E11" s="6">
        <f>input1!E11</f>
        <v>2</v>
      </c>
      <c r="F11" s="46" t="str">
        <f t="shared" si="0"/>
        <v>หญิง</v>
      </c>
      <c r="G11" s="132">
        <f>input1!AF11</f>
        <v>8</v>
      </c>
      <c r="H11" s="135" t="str">
        <f t="shared" si="1"/>
        <v>ปกติ</v>
      </c>
      <c r="I11" s="142">
        <f>input1!AI11</f>
        <v>8</v>
      </c>
      <c r="J11" s="135" t="str">
        <f t="shared" si="2"/>
        <v>ปกติ</v>
      </c>
      <c r="K11" s="143">
        <f>input1!AM11</f>
        <v>10</v>
      </c>
      <c r="L11" s="135" t="str">
        <f t="shared" si="3"/>
        <v>ปกติ</v>
      </c>
      <c r="M11" s="144">
        <f>input1!AQ11</f>
        <v>7</v>
      </c>
      <c r="N11" s="135" t="str">
        <f t="shared" si="4"/>
        <v>ปกติ</v>
      </c>
      <c r="O11" s="143">
        <f>input1!AS11</f>
        <v>10</v>
      </c>
      <c r="P11" s="139" t="str">
        <f t="shared" si="5"/>
        <v>ไม่มีจุดแข็ง</v>
      </c>
      <c r="Q11" s="145">
        <f t="shared" si="6"/>
        <v>43</v>
      </c>
      <c r="R11" s="144">
        <f t="shared" si="7"/>
        <v>43</v>
      </c>
      <c r="S11" s="141" t="str">
        <f t="shared" si="8"/>
        <v>ปกติ</v>
      </c>
    </row>
    <row r="12" spans="1:19" s="13" customFormat="1" ht="18" customHeight="1" x14ac:dyDescent="0.45">
      <c r="A12" s="120" t="s">
        <v>74</v>
      </c>
      <c r="B12" s="167" t="str">
        <f>input1!B12</f>
        <v>61</v>
      </c>
      <c r="C12" s="4" t="str">
        <f>input1!C12</f>
        <v>00736</v>
      </c>
      <c r="D12" s="5" t="str">
        <f>input1!D12</f>
        <v>นางสาว จันทร์รฉัตร เนตรยิ้ม</v>
      </c>
      <c r="E12" s="6">
        <f>input1!E12</f>
        <v>2</v>
      </c>
      <c r="F12" s="46" t="str">
        <f t="shared" si="0"/>
        <v>หญิง</v>
      </c>
      <c r="G12" s="132">
        <f>input1!AF12</f>
        <v>5</v>
      </c>
      <c r="H12" s="135" t="str">
        <f t="shared" si="1"/>
        <v>ปกติ</v>
      </c>
      <c r="I12" s="142">
        <f>input1!AI12</f>
        <v>8</v>
      </c>
      <c r="J12" s="135" t="str">
        <f t="shared" si="2"/>
        <v>ปกติ</v>
      </c>
      <c r="K12" s="143">
        <f>input1!AM12</f>
        <v>7</v>
      </c>
      <c r="L12" s="135" t="str">
        <f t="shared" si="3"/>
        <v>ปกติ</v>
      </c>
      <c r="M12" s="144">
        <f>input1!AQ12</f>
        <v>6</v>
      </c>
      <c r="N12" s="135" t="str">
        <f t="shared" si="4"/>
        <v>ปกติ</v>
      </c>
      <c r="O12" s="143">
        <f>input1!AS12</f>
        <v>11</v>
      </c>
      <c r="P12" s="139" t="str">
        <f t="shared" si="5"/>
        <v>มีจุดแข็ง</v>
      </c>
      <c r="Q12" s="145">
        <f t="shared" si="6"/>
        <v>37</v>
      </c>
      <c r="R12" s="144">
        <f t="shared" si="7"/>
        <v>37</v>
      </c>
      <c r="S12" s="141" t="str">
        <f t="shared" si="8"/>
        <v>ปกติ</v>
      </c>
    </row>
    <row r="13" spans="1:19" s="13" customFormat="1" ht="18" customHeight="1" thickBot="1" x14ac:dyDescent="0.5">
      <c r="A13" s="123" t="s">
        <v>75</v>
      </c>
      <c r="B13" s="168" t="str">
        <f>input1!B13</f>
        <v>61</v>
      </c>
      <c r="C13" s="37" t="str">
        <f>input1!C13</f>
        <v>00656</v>
      </c>
      <c r="D13" s="38" t="str">
        <f>input1!D13</f>
        <v>นางสาว ณัฐริกา เขียวเล็ก</v>
      </c>
      <c r="E13" s="39">
        <f>input1!E13</f>
        <v>2</v>
      </c>
      <c r="F13" s="48" t="str">
        <f t="shared" si="0"/>
        <v>หญิง</v>
      </c>
      <c r="G13" s="133">
        <f>input1!AF13</f>
        <v>11</v>
      </c>
      <c r="H13" s="150" t="str">
        <f t="shared" si="1"/>
        <v>เสี่ยง/มีปัญหา</v>
      </c>
      <c r="I13" s="146">
        <f>input1!AI13</f>
        <v>10</v>
      </c>
      <c r="J13" s="150" t="str">
        <f t="shared" si="2"/>
        <v>เสี่ยง/มีปัญหา</v>
      </c>
      <c r="K13" s="147">
        <f>input1!AM13</f>
        <v>8</v>
      </c>
      <c r="L13" s="150" t="str">
        <f t="shared" si="3"/>
        <v>ปกติ</v>
      </c>
      <c r="M13" s="148">
        <f>input1!AQ13</f>
        <v>6</v>
      </c>
      <c r="N13" s="150" t="str">
        <f t="shared" si="4"/>
        <v>ปกติ</v>
      </c>
      <c r="O13" s="147">
        <f>input1!AS13</f>
        <v>14</v>
      </c>
      <c r="P13" s="151" t="str">
        <f t="shared" si="5"/>
        <v>มีจุดแข็ง</v>
      </c>
      <c r="Q13" s="149">
        <f t="shared" si="6"/>
        <v>49</v>
      </c>
      <c r="R13" s="148">
        <f t="shared" si="7"/>
        <v>49</v>
      </c>
      <c r="S13" s="152" t="str">
        <f t="shared" si="8"/>
        <v>เสี่ยง/มีปัญหา</v>
      </c>
    </row>
    <row r="14" spans="1:19" s="13" customFormat="1" ht="18" customHeight="1" x14ac:dyDescent="0.45">
      <c r="A14" s="166" t="s">
        <v>76</v>
      </c>
      <c r="B14" s="167" t="str">
        <f>input1!B14</f>
        <v>61</v>
      </c>
      <c r="C14" s="4" t="str">
        <f>input1!C14</f>
        <v>00690</v>
      </c>
      <c r="D14" s="5" t="str">
        <f>input1!D14</f>
        <v>นางสาว ธนัชชา มหึมา</v>
      </c>
      <c r="E14" s="6">
        <f>input1!E14</f>
        <v>2</v>
      </c>
      <c r="F14" s="51" t="str">
        <f t="shared" si="0"/>
        <v>หญิง</v>
      </c>
      <c r="G14" s="126">
        <f>input1!AF14</f>
        <v>7</v>
      </c>
      <c r="H14" s="135" t="str">
        <f t="shared" si="1"/>
        <v>ปกติ</v>
      </c>
      <c r="I14" s="136">
        <f>input1!AI14</f>
        <v>10</v>
      </c>
      <c r="J14" s="135" t="str">
        <f t="shared" si="2"/>
        <v>เสี่ยง/มีปัญหา</v>
      </c>
      <c r="K14" s="137">
        <f>input1!AM14</f>
        <v>7</v>
      </c>
      <c r="L14" s="135" t="str">
        <f t="shared" si="3"/>
        <v>ปกติ</v>
      </c>
      <c r="M14" s="138">
        <f>input1!AQ14</f>
        <v>9</v>
      </c>
      <c r="N14" s="135" t="str">
        <f t="shared" si="4"/>
        <v>ปกติ</v>
      </c>
      <c r="O14" s="137">
        <f>input1!AS14</f>
        <v>11</v>
      </c>
      <c r="P14" s="139" t="str">
        <f t="shared" si="5"/>
        <v>มีจุดแข็ง</v>
      </c>
      <c r="Q14" s="140">
        <f t="shared" si="6"/>
        <v>44</v>
      </c>
      <c r="R14" s="138">
        <f t="shared" si="7"/>
        <v>44</v>
      </c>
      <c r="S14" s="141" t="str">
        <f t="shared" si="8"/>
        <v>ปกติ</v>
      </c>
    </row>
    <row r="15" spans="1:19" s="13" customFormat="1" ht="18" customHeight="1" x14ac:dyDescent="0.45">
      <c r="A15" s="121" t="s">
        <v>77</v>
      </c>
      <c r="B15" s="167" t="str">
        <f>input1!B15</f>
        <v>61</v>
      </c>
      <c r="C15" s="4" t="str">
        <f>input1!C15</f>
        <v>01306</v>
      </c>
      <c r="D15" s="5" t="str">
        <f>input1!D15</f>
        <v>นางสาว น้ำทิพย์ น้ำเต้าไฟ</v>
      </c>
      <c r="E15" s="6">
        <f>input1!E15</f>
        <v>2</v>
      </c>
      <c r="F15" s="46" t="str">
        <f t="shared" si="0"/>
        <v>หญิง</v>
      </c>
      <c r="G15" s="132">
        <f>input1!AF15</f>
        <v>13</v>
      </c>
      <c r="H15" s="135" t="str">
        <f t="shared" si="1"/>
        <v>เสี่ยง/มีปัญหา</v>
      </c>
      <c r="I15" s="142">
        <f>input1!AI15</f>
        <v>9</v>
      </c>
      <c r="J15" s="135" t="str">
        <f t="shared" si="2"/>
        <v>ปกติ</v>
      </c>
      <c r="K15" s="143">
        <f>input1!AM15</f>
        <v>14</v>
      </c>
      <c r="L15" s="135" t="str">
        <f t="shared" si="3"/>
        <v>เสี่ยง/มีปัญหา</v>
      </c>
      <c r="M15" s="144">
        <f>input1!AQ15</f>
        <v>9</v>
      </c>
      <c r="N15" s="135" t="str">
        <f t="shared" si="4"/>
        <v>ปกติ</v>
      </c>
      <c r="O15" s="143">
        <f>input1!AS15</f>
        <v>10</v>
      </c>
      <c r="P15" s="139" t="str">
        <f t="shared" si="5"/>
        <v>ไม่มีจุดแข็ง</v>
      </c>
      <c r="Q15" s="145">
        <f t="shared" si="6"/>
        <v>55</v>
      </c>
      <c r="R15" s="144">
        <f t="shared" si="7"/>
        <v>55</v>
      </c>
      <c r="S15" s="141" t="str">
        <f t="shared" si="8"/>
        <v>เสี่ยง/มีปัญหา</v>
      </c>
    </row>
    <row r="16" spans="1:19" s="13" customFormat="1" ht="18" customHeight="1" x14ac:dyDescent="0.45">
      <c r="A16" s="122" t="s">
        <v>78</v>
      </c>
      <c r="B16" s="167" t="str">
        <f>input1!B16</f>
        <v>61</v>
      </c>
      <c r="C16" s="4" t="str">
        <f>input1!C16</f>
        <v>00692</v>
      </c>
      <c r="D16" s="5" t="str">
        <f>input1!D16</f>
        <v>นางสาว นิรชา เกษแก้ว</v>
      </c>
      <c r="E16" s="6">
        <f>input1!E16</f>
        <v>2</v>
      </c>
      <c r="F16" s="46" t="str">
        <f t="shared" si="0"/>
        <v>หญิง</v>
      </c>
      <c r="G16" s="132">
        <f>input1!AF16</f>
        <v>7</v>
      </c>
      <c r="H16" s="135" t="str">
        <f t="shared" si="1"/>
        <v>ปกติ</v>
      </c>
      <c r="I16" s="142">
        <f>input1!AI16</f>
        <v>7</v>
      </c>
      <c r="J16" s="135" t="str">
        <f t="shared" si="2"/>
        <v>ปกติ</v>
      </c>
      <c r="K16" s="143">
        <f>input1!AM16</f>
        <v>8</v>
      </c>
      <c r="L16" s="135" t="str">
        <f t="shared" si="3"/>
        <v>ปกติ</v>
      </c>
      <c r="M16" s="144">
        <f>input1!AQ16</f>
        <v>8</v>
      </c>
      <c r="N16" s="135" t="str">
        <f t="shared" si="4"/>
        <v>ปกติ</v>
      </c>
      <c r="O16" s="143">
        <f>input1!AS16</f>
        <v>12</v>
      </c>
      <c r="P16" s="139" t="str">
        <f t="shared" si="5"/>
        <v>มีจุดแข็ง</v>
      </c>
      <c r="Q16" s="145">
        <f t="shared" si="6"/>
        <v>42</v>
      </c>
      <c r="R16" s="144">
        <f t="shared" si="7"/>
        <v>42</v>
      </c>
      <c r="S16" s="141" t="str">
        <f t="shared" si="8"/>
        <v>ปกติ</v>
      </c>
    </row>
    <row r="17" spans="1:31" s="13" customFormat="1" ht="18" customHeight="1" x14ac:dyDescent="0.45">
      <c r="A17" s="120" t="s">
        <v>79</v>
      </c>
      <c r="B17" s="167" t="str">
        <f>input1!B17</f>
        <v>61</v>
      </c>
      <c r="C17" s="4" t="str">
        <f>input1!C17</f>
        <v>00963</v>
      </c>
      <c r="D17" s="5" t="str">
        <f>input1!D17</f>
        <v>นางสาว ยุภาวดี ทุเรียนทอง</v>
      </c>
      <c r="E17" s="6">
        <f>input1!E17</f>
        <v>2</v>
      </c>
      <c r="F17" s="46" t="str">
        <f t="shared" si="0"/>
        <v>หญิง</v>
      </c>
      <c r="G17" s="132">
        <f>input1!AF17</f>
        <v>12</v>
      </c>
      <c r="H17" s="135" t="str">
        <f t="shared" si="1"/>
        <v>เสี่ยง/มีปัญหา</v>
      </c>
      <c r="I17" s="142">
        <f>input1!AI17</f>
        <v>7</v>
      </c>
      <c r="J17" s="135" t="str">
        <f t="shared" si="2"/>
        <v>ปกติ</v>
      </c>
      <c r="K17" s="143">
        <f>input1!AM17</f>
        <v>10</v>
      </c>
      <c r="L17" s="135" t="str">
        <f t="shared" si="3"/>
        <v>ปกติ</v>
      </c>
      <c r="M17" s="144">
        <f>input1!AQ17</f>
        <v>8</v>
      </c>
      <c r="N17" s="135" t="str">
        <f t="shared" si="4"/>
        <v>ปกติ</v>
      </c>
      <c r="O17" s="143">
        <f>input1!AS17</f>
        <v>12</v>
      </c>
      <c r="P17" s="139" t="str">
        <f t="shared" si="5"/>
        <v>มีจุดแข็ง</v>
      </c>
      <c r="Q17" s="145">
        <f t="shared" si="6"/>
        <v>49</v>
      </c>
      <c r="R17" s="144">
        <f t="shared" si="7"/>
        <v>49</v>
      </c>
      <c r="S17" s="141" t="str">
        <f t="shared" si="8"/>
        <v>เสี่ยง/มีปัญหา</v>
      </c>
    </row>
    <row r="18" spans="1:31" s="13" customFormat="1" ht="18" customHeight="1" thickBot="1" x14ac:dyDescent="0.5">
      <c r="A18" s="123" t="s">
        <v>80</v>
      </c>
      <c r="B18" s="168" t="str">
        <f>input1!B18</f>
        <v>61</v>
      </c>
      <c r="C18" s="37" t="str">
        <f>input1!C18</f>
        <v>00703</v>
      </c>
      <c r="D18" s="38" t="str">
        <f>input1!D18</f>
        <v>นางสาว ศิริลักษณ์ ทองอ่อน</v>
      </c>
      <c r="E18" s="39">
        <f>input1!E18</f>
        <v>2</v>
      </c>
      <c r="F18" s="48" t="str">
        <f t="shared" si="0"/>
        <v>หญิง</v>
      </c>
      <c r="G18" s="133">
        <f>input1!AF18</f>
        <v>9</v>
      </c>
      <c r="H18" s="150" t="str">
        <f t="shared" si="1"/>
        <v>ปกติ</v>
      </c>
      <c r="I18" s="146">
        <f>input1!AI18</f>
        <v>7</v>
      </c>
      <c r="J18" s="150" t="str">
        <f t="shared" si="2"/>
        <v>ปกติ</v>
      </c>
      <c r="K18" s="147">
        <f>input1!AM18</f>
        <v>9</v>
      </c>
      <c r="L18" s="150" t="str">
        <f t="shared" si="3"/>
        <v>ปกติ</v>
      </c>
      <c r="M18" s="148">
        <f>input1!AQ18</f>
        <v>7</v>
      </c>
      <c r="N18" s="150" t="str">
        <f t="shared" si="4"/>
        <v>ปกติ</v>
      </c>
      <c r="O18" s="147">
        <f>input1!AS18</f>
        <v>10</v>
      </c>
      <c r="P18" s="151" t="str">
        <f t="shared" si="5"/>
        <v>ไม่มีจุดแข็ง</v>
      </c>
      <c r="Q18" s="149">
        <f t="shared" si="6"/>
        <v>42</v>
      </c>
      <c r="R18" s="148">
        <f t="shared" si="7"/>
        <v>42</v>
      </c>
      <c r="S18" s="152" t="str">
        <f t="shared" si="8"/>
        <v>ปกติ</v>
      </c>
    </row>
    <row r="19" spans="1:31" s="13" customFormat="1" ht="18" customHeight="1" x14ac:dyDescent="0.45">
      <c r="A19" s="166" t="s">
        <v>81</v>
      </c>
      <c r="B19" s="167" t="str">
        <f>input1!B19</f>
        <v>61</v>
      </c>
      <c r="C19" s="4" t="str">
        <f>input1!C19</f>
        <v>00778</v>
      </c>
      <c r="D19" s="5" t="str">
        <f>input1!D19</f>
        <v>นางสาว หนึ่งฤทัย จึงเจริญ</v>
      </c>
      <c r="E19" s="6">
        <f>input1!E19</f>
        <v>2</v>
      </c>
      <c r="F19" s="51" t="str">
        <f t="shared" si="0"/>
        <v>หญิง</v>
      </c>
      <c r="G19" s="126">
        <f>input1!AF19</f>
        <v>13</v>
      </c>
      <c r="H19" s="135" t="str">
        <f t="shared" si="1"/>
        <v>เสี่ยง/มีปัญหา</v>
      </c>
      <c r="I19" s="136">
        <f>input1!AI19</f>
        <v>8</v>
      </c>
      <c r="J19" s="135" t="str">
        <f t="shared" si="2"/>
        <v>ปกติ</v>
      </c>
      <c r="K19" s="137">
        <f>input1!AM19</f>
        <v>6</v>
      </c>
      <c r="L19" s="135" t="str">
        <f t="shared" si="3"/>
        <v>ปกติ</v>
      </c>
      <c r="M19" s="138">
        <f>input1!AQ19</f>
        <v>9</v>
      </c>
      <c r="N19" s="135" t="str">
        <f t="shared" si="4"/>
        <v>ปกติ</v>
      </c>
      <c r="O19" s="137">
        <f>input1!AS19</f>
        <v>14</v>
      </c>
      <c r="P19" s="139" t="str">
        <f t="shared" si="5"/>
        <v>มีจุดแข็ง</v>
      </c>
      <c r="Q19" s="140">
        <f t="shared" si="6"/>
        <v>50</v>
      </c>
      <c r="R19" s="138">
        <f t="shared" si="7"/>
        <v>50</v>
      </c>
      <c r="S19" s="141" t="str">
        <f t="shared" si="8"/>
        <v>เสี่ยง/มีปัญหา</v>
      </c>
    </row>
    <row r="20" spans="1:31" s="13" customFormat="1" ht="18" customHeight="1" x14ac:dyDescent="0.45">
      <c r="A20" s="121" t="s">
        <v>29</v>
      </c>
      <c r="B20" s="167" t="str">
        <f>input1!B20</f>
        <v>61</v>
      </c>
      <c r="C20" s="4" t="str">
        <f>input1!C20</f>
        <v>00706</v>
      </c>
      <c r="D20" s="5" t="str">
        <f>input1!D20</f>
        <v>นางสาว อรอนงค์ เกษสาคร</v>
      </c>
      <c r="E20" s="6">
        <f>input1!E20</f>
        <v>2</v>
      </c>
      <c r="F20" s="46" t="str">
        <f t="shared" si="0"/>
        <v>หญิง</v>
      </c>
      <c r="G20" s="132">
        <f>input1!AF20</f>
        <v>6</v>
      </c>
      <c r="H20" s="135" t="str">
        <f t="shared" si="1"/>
        <v>ปกติ</v>
      </c>
      <c r="I20" s="142">
        <f>input1!AI20</f>
        <v>7</v>
      </c>
      <c r="J20" s="135" t="str">
        <f t="shared" si="2"/>
        <v>ปกติ</v>
      </c>
      <c r="K20" s="143">
        <f>input1!AM20</f>
        <v>5</v>
      </c>
      <c r="L20" s="135" t="str">
        <f t="shared" si="3"/>
        <v>ปกติ</v>
      </c>
      <c r="M20" s="144">
        <f>input1!AQ20</f>
        <v>7</v>
      </c>
      <c r="N20" s="135" t="str">
        <f t="shared" si="4"/>
        <v>ปกติ</v>
      </c>
      <c r="O20" s="143">
        <f>input1!AS20</f>
        <v>15</v>
      </c>
      <c r="P20" s="139" t="str">
        <f t="shared" si="5"/>
        <v>มีจุดแข็ง</v>
      </c>
      <c r="Q20" s="145">
        <f t="shared" si="6"/>
        <v>40</v>
      </c>
      <c r="R20" s="144">
        <f t="shared" si="7"/>
        <v>40</v>
      </c>
      <c r="S20" s="141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22" t="s">
        <v>30</v>
      </c>
      <c r="B21" s="167" t="str">
        <f>input1!B21</f>
        <v>61</v>
      </c>
      <c r="C21" s="4" t="str">
        <f>input1!C21</f>
        <v>00669</v>
      </c>
      <c r="D21" s="5" t="str">
        <f>input1!D21</f>
        <v>นางสาว อริสษา อินโท</v>
      </c>
      <c r="E21" s="6">
        <f>input1!E21</f>
        <v>2</v>
      </c>
      <c r="F21" s="46" t="str">
        <f t="shared" si="0"/>
        <v>หญิง</v>
      </c>
      <c r="G21" s="132">
        <f>input1!AF21</f>
        <v>6</v>
      </c>
      <c r="H21" s="135" t="str">
        <f t="shared" si="1"/>
        <v>ปกติ</v>
      </c>
      <c r="I21" s="142">
        <f>input1!AI21</f>
        <v>8</v>
      </c>
      <c r="J21" s="135" t="str">
        <f t="shared" si="2"/>
        <v>ปกติ</v>
      </c>
      <c r="K21" s="143">
        <f>input1!AM21</f>
        <v>8</v>
      </c>
      <c r="L21" s="135" t="str">
        <f t="shared" si="3"/>
        <v>ปกติ</v>
      </c>
      <c r="M21" s="144">
        <f>input1!AQ21</f>
        <v>8</v>
      </c>
      <c r="N21" s="135" t="str">
        <f t="shared" si="4"/>
        <v>ปกติ</v>
      </c>
      <c r="O21" s="143">
        <f>input1!AS21</f>
        <v>10</v>
      </c>
      <c r="P21" s="139" t="str">
        <f t="shared" si="5"/>
        <v>ไม่มีจุดแข็ง</v>
      </c>
      <c r="Q21" s="145">
        <f t="shared" si="6"/>
        <v>40</v>
      </c>
      <c r="R21" s="144">
        <f t="shared" si="7"/>
        <v>40</v>
      </c>
      <c r="S21" s="141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3" spans="1:31" ht="21" x14ac:dyDescent="0.45">
      <c r="C23" s="52" t="s">
        <v>47</v>
      </c>
      <c r="D23" s="52"/>
      <c r="E23" s="33"/>
      <c r="F23" s="53"/>
      <c r="G23" s="52"/>
      <c r="H23" s="52"/>
    </row>
    <row r="24" spans="1:31" ht="21" x14ac:dyDescent="0.45">
      <c r="C24" s="33"/>
      <c r="D24" s="33" t="s">
        <v>48</v>
      </c>
      <c r="E24" s="33"/>
      <c r="F24" s="33" t="s">
        <v>48</v>
      </c>
      <c r="G24" s="33"/>
      <c r="H24" s="33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zoomScaleNormal="100" zoomScaleSheetLayoutView="100" workbookViewId="0">
      <selection activeCell="J14" sqref="J14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08" t="s">
        <v>26</v>
      </c>
      <c r="B1" s="209"/>
      <c r="C1" s="209"/>
      <c r="D1" s="209"/>
      <c r="E1" s="209"/>
      <c r="F1" s="210"/>
      <c r="H1" s="208" t="s">
        <v>63</v>
      </c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22.5" customHeight="1" thickBot="1" x14ac:dyDescent="0.5">
      <c r="A2" s="208" t="str">
        <f>input1!A2</f>
        <v>ชั้นมัธยมศึกษาปีที่ 6/1</v>
      </c>
      <c r="B2" s="209"/>
      <c r="C2" s="209"/>
      <c r="D2" s="209"/>
      <c r="E2" s="209"/>
      <c r="F2" s="210"/>
      <c r="H2" s="124" t="s">
        <v>37</v>
      </c>
      <c r="I2" s="33"/>
      <c r="J2" s="124" t="s">
        <v>38</v>
      </c>
      <c r="K2" s="33"/>
      <c r="L2" s="124" t="s">
        <v>39</v>
      </c>
      <c r="M2" s="33"/>
      <c r="N2" s="124" t="s">
        <v>40</v>
      </c>
      <c r="O2" s="33"/>
      <c r="P2" s="124" t="s">
        <v>41</v>
      </c>
      <c r="Q2" s="33"/>
      <c r="R2" s="33"/>
      <c r="S2" s="124" t="s">
        <v>42</v>
      </c>
    </row>
    <row r="3" spans="1:19" ht="21.75" thickBot="1" x14ac:dyDescent="0.5">
      <c r="A3" s="164" t="s">
        <v>21</v>
      </c>
      <c r="B3" s="165" t="s">
        <v>20</v>
      </c>
      <c r="C3" s="1" t="s">
        <v>22</v>
      </c>
      <c r="D3" s="3" t="s">
        <v>23</v>
      </c>
      <c r="E3" s="1" t="s">
        <v>24</v>
      </c>
      <c r="F3" s="40" t="s">
        <v>24</v>
      </c>
      <c r="G3" s="125" t="s">
        <v>35</v>
      </c>
      <c r="H3" s="3" t="s">
        <v>36</v>
      </c>
      <c r="I3" s="34" t="s">
        <v>35</v>
      </c>
      <c r="J3" s="36" t="s">
        <v>36</v>
      </c>
      <c r="K3" s="42" t="s">
        <v>35</v>
      </c>
      <c r="L3" s="41" t="s">
        <v>36</v>
      </c>
      <c r="M3" s="125" t="s">
        <v>35</v>
      </c>
      <c r="N3" s="3" t="s">
        <v>36</v>
      </c>
      <c r="O3" s="42" t="s">
        <v>35</v>
      </c>
      <c r="P3" s="35" t="s">
        <v>36</v>
      </c>
      <c r="Q3" s="43"/>
      <c r="R3" s="125" t="s">
        <v>35</v>
      </c>
      <c r="S3" s="3" t="s">
        <v>36</v>
      </c>
    </row>
    <row r="4" spans="1:19" s="13" customFormat="1" ht="18" customHeight="1" x14ac:dyDescent="0.45">
      <c r="A4" s="166" t="s">
        <v>66</v>
      </c>
      <c r="B4" s="167" t="str">
        <f>input1!B4</f>
        <v>61</v>
      </c>
      <c r="C4" s="4" t="str">
        <f>input1!C4</f>
        <v>00677</v>
      </c>
      <c r="D4" s="5" t="str">
        <f>input1!D4</f>
        <v>นาย บริพัฒน์ จันทศร</v>
      </c>
      <c r="E4" s="6">
        <f>input1!E4</f>
        <v>1</v>
      </c>
      <c r="F4" s="44" t="str">
        <f>IF(E4=1,"ชาย",IF(E4=2,"หญิง","-"))</f>
        <v>ชาย</v>
      </c>
      <c r="G4" s="45">
        <f>input2!AF4</f>
        <v>7</v>
      </c>
      <c r="H4" s="135" t="str">
        <f>IF(G4&gt;10,"เสี่ยง/มีปัญหา","ปกติ")</f>
        <v>ปกติ</v>
      </c>
      <c r="I4" s="138">
        <f>input2!AI4</f>
        <v>6</v>
      </c>
      <c r="J4" s="135" t="str">
        <f>IF(I4&gt;9,"เสี่ยง/มีปัญหา","ปกติ")</f>
        <v>ปกติ</v>
      </c>
      <c r="K4" s="153">
        <f>input2!AM4</f>
        <v>6</v>
      </c>
      <c r="L4" s="135" t="str">
        <f>IF(K4&gt;10,"เสี่ยง/มีปัญหา","ปกติ")</f>
        <v>ปกติ</v>
      </c>
      <c r="M4" s="136">
        <f>input2!AQ4</f>
        <v>7</v>
      </c>
      <c r="N4" s="135" t="str">
        <f>IF(M4&gt;9,"เสี่ยง/มีปัญหา","ปกติ")</f>
        <v>ปกติ</v>
      </c>
      <c r="O4" s="137">
        <f>input2!AS4</f>
        <v>10</v>
      </c>
      <c r="P4" s="139" t="str">
        <f>IF(O4&gt;10,"มีจุดแข็ง","ไม่มีจุดแข็ง")</f>
        <v>ไม่มีจุดแข็ง</v>
      </c>
      <c r="Q4" s="140">
        <f>G4+I4+K4+M4+O4</f>
        <v>36</v>
      </c>
      <c r="R4" s="138">
        <f>IF(Q4&lt;1,"-",Q4)</f>
        <v>36</v>
      </c>
      <c r="S4" s="141" t="str">
        <f>IF(R4&gt;48,"เสี่ยง/มีปัญหา","ปกติ")</f>
        <v>ปกติ</v>
      </c>
    </row>
    <row r="5" spans="1:19" s="13" customFormat="1" ht="18" customHeight="1" x14ac:dyDescent="0.45">
      <c r="A5" s="121" t="s">
        <v>67</v>
      </c>
      <c r="B5" s="167" t="str">
        <f>input1!B5</f>
        <v>61</v>
      </c>
      <c r="C5" s="4" t="str">
        <f>input1!C5</f>
        <v>00638</v>
      </c>
      <c r="D5" s="5" t="str">
        <f>input1!D5</f>
        <v>นาย บุญญฤทธิ์  บุญยืด</v>
      </c>
      <c r="E5" s="6">
        <f>input1!E5</f>
        <v>1</v>
      </c>
      <c r="F5" s="46" t="str">
        <f t="shared" ref="F5:F21" si="0">IF(E5=1,"ชาย",IF(E5=2,"หญิง","-"))</f>
        <v>ชาย</v>
      </c>
      <c r="G5" s="47">
        <f>input2!AF5</f>
        <v>7</v>
      </c>
      <c r="H5" s="135" t="str">
        <f t="shared" ref="H5:H21" si="1">IF(G5&gt;10,"เสี่ยง/มีปัญหา","ปกติ")</f>
        <v>ปกติ</v>
      </c>
      <c r="I5" s="144">
        <f>input2!AI5</f>
        <v>8</v>
      </c>
      <c r="J5" s="135" t="str">
        <f t="shared" ref="J5:J21" si="2">IF(I5&gt;9,"เสี่ยง/มีปัญหา","ปกติ")</f>
        <v>ปกติ</v>
      </c>
      <c r="K5" s="143">
        <f>input2!AM5</f>
        <v>8</v>
      </c>
      <c r="L5" s="135" t="str">
        <f t="shared" ref="L5:L21" si="3">IF(K5&gt;10,"เสี่ยง/มีปัญหา","ปกติ")</f>
        <v>ปกติ</v>
      </c>
      <c r="M5" s="142">
        <f>input2!AQ5</f>
        <v>6</v>
      </c>
      <c r="N5" s="135" t="str">
        <f t="shared" ref="N5:N21" si="4">IF(M5&gt;9,"เสี่ยง/มีปัญหา","ปกติ")</f>
        <v>ปกติ</v>
      </c>
      <c r="O5" s="143">
        <f>input2!AS5</f>
        <v>10</v>
      </c>
      <c r="P5" s="139" t="str">
        <f t="shared" ref="P5:P21" si="5">IF(O5&gt;10,"มีจุดแข็ง","ไม่มีจุดแข็ง")</f>
        <v>ไม่มีจุดแข็ง</v>
      </c>
      <c r="Q5" s="145">
        <f t="shared" ref="Q5:Q21" si="6">G5+I5+K5+M5+O5</f>
        <v>39</v>
      </c>
      <c r="R5" s="144">
        <f t="shared" ref="R5:R21" si="7">IF(Q5&lt;1,"-",Q5)</f>
        <v>39</v>
      </c>
      <c r="S5" s="141" t="str">
        <f t="shared" ref="S5:S21" si="8">IF(R5&gt;48,"เสี่ยง/มีปัญหา","ปกติ")</f>
        <v>ปกติ</v>
      </c>
    </row>
    <row r="6" spans="1:19" s="13" customFormat="1" ht="18" customHeight="1" x14ac:dyDescent="0.45">
      <c r="A6" s="122" t="s">
        <v>68</v>
      </c>
      <c r="B6" s="167" t="str">
        <f>input1!B6</f>
        <v>61</v>
      </c>
      <c r="C6" s="4" t="str">
        <f>input1!C6</f>
        <v>00725</v>
      </c>
      <c r="D6" s="5" t="str">
        <f>input1!D6</f>
        <v>นาย ยงยุทธ์ เอี่ยมวิลัย</v>
      </c>
      <c r="E6" s="6">
        <f>input1!E6</f>
        <v>1</v>
      </c>
      <c r="F6" s="46" t="str">
        <f t="shared" si="0"/>
        <v>ชาย</v>
      </c>
      <c r="G6" s="45">
        <f>input2!AF6</f>
        <v>9</v>
      </c>
      <c r="H6" s="135" t="str">
        <f t="shared" si="1"/>
        <v>ปกติ</v>
      </c>
      <c r="I6" s="138">
        <f>input2!AI6</f>
        <v>6</v>
      </c>
      <c r="J6" s="135" t="str">
        <f t="shared" si="2"/>
        <v>ปกติ</v>
      </c>
      <c r="K6" s="137">
        <f>input2!AM6</f>
        <v>8</v>
      </c>
      <c r="L6" s="135" t="str">
        <f t="shared" si="3"/>
        <v>ปกติ</v>
      </c>
      <c r="M6" s="136">
        <f>input2!AQ6</f>
        <v>6</v>
      </c>
      <c r="N6" s="135" t="str">
        <f t="shared" si="4"/>
        <v>ปกติ</v>
      </c>
      <c r="O6" s="137">
        <f>input2!AS6</f>
        <v>13</v>
      </c>
      <c r="P6" s="139" t="str">
        <f t="shared" si="5"/>
        <v>มีจุดแข็ง</v>
      </c>
      <c r="Q6" s="145">
        <f t="shared" si="6"/>
        <v>42</v>
      </c>
      <c r="R6" s="144">
        <f t="shared" si="7"/>
        <v>42</v>
      </c>
      <c r="S6" s="141" t="str">
        <f t="shared" si="8"/>
        <v>ปกติ</v>
      </c>
    </row>
    <row r="7" spans="1:19" s="13" customFormat="1" ht="18" customHeight="1" x14ac:dyDescent="0.45">
      <c r="A7" s="120" t="s">
        <v>69</v>
      </c>
      <c r="B7" s="167" t="str">
        <f>input1!B7</f>
        <v>61</v>
      </c>
      <c r="C7" s="4" t="str">
        <f>input1!C7</f>
        <v>00964</v>
      </c>
      <c r="D7" s="5" t="str">
        <f>input1!D7</f>
        <v>นาย ยุทธการ ทุเรียนทอง</v>
      </c>
      <c r="E7" s="6">
        <f>input1!E7</f>
        <v>1</v>
      </c>
      <c r="F7" s="46" t="str">
        <f t="shared" si="0"/>
        <v>ชาย</v>
      </c>
      <c r="G7" s="47">
        <f>input2!AF7</f>
        <v>10</v>
      </c>
      <c r="H7" s="135" t="str">
        <f t="shared" si="1"/>
        <v>ปกติ</v>
      </c>
      <c r="I7" s="144">
        <f>input2!AI7</f>
        <v>9</v>
      </c>
      <c r="J7" s="135" t="str">
        <f t="shared" si="2"/>
        <v>ปกติ</v>
      </c>
      <c r="K7" s="143">
        <f>input2!AM7</f>
        <v>10</v>
      </c>
      <c r="L7" s="135" t="str">
        <f t="shared" si="3"/>
        <v>ปกติ</v>
      </c>
      <c r="M7" s="142">
        <f>input2!AQ7</f>
        <v>9</v>
      </c>
      <c r="N7" s="135" t="str">
        <f t="shared" si="4"/>
        <v>ปกติ</v>
      </c>
      <c r="O7" s="143">
        <f>input2!AS7</f>
        <v>10</v>
      </c>
      <c r="P7" s="139" t="str">
        <f t="shared" si="5"/>
        <v>ไม่มีจุดแข็ง</v>
      </c>
      <c r="Q7" s="145">
        <f t="shared" si="6"/>
        <v>48</v>
      </c>
      <c r="R7" s="144">
        <f t="shared" si="7"/>
        <v>48</v>
      </c>
      <c r="S7" s="141" t="str">
        <f t="shared" si="8"/>
        <v>ปกติ</v>
      </c>
    </row>
    <row r="8" spans="1:19" s="13" customFormat="1" ht="18" customHeight="1" thickBot="1" x14ac:dyDescent="0.5">
      <c r="A8" s="123" t="s">
        <v>70</v>
      </c>
      <c r="B8" s="168" t="str">
        <f>input1!B8</f>
        <v>61</v>
      </c>
      <c r="C8" s="37" t="str">
        <f>input1!C8</f>
        <v>00761</v>
      </c>
      <c r="D8" s="38" t="str">
        <f>input1!D8</f>
        <v>นาย วรัญญู นุดเทียน</v>
      </c>
      <c r="E8" s="39">
        <f>input1!E8</f>
        <v>1</v>
      </c>
      <c r="F8" s="48" t="str">
        <f t="shared" si="0"/>
        <v>ชาย</v>
      </c>
      <c r="G8" s="50">
        <f>input2!AF8</f>
        <v>5</v>
      </c>
      <c r="H8" s="150" t="str">
        <f t="shared" si="1"/>
        <v>ปกติ</v>
      </c>
      <c r="I8" s="148">
        <f>input2!AI8</f>
        <v>6</v>
      </c>
      <c r="J8" s="150" t="str">
        <f t="shared" si="2"/>
        <v>ปกติ</v>
      </c>
      <c r="K8" s="147">
        <f>input2!AM8</f>
        <v>5</v>
      </c>
      <c r="L8" s="150" t="str">
        <f t="shared" si="3"/>
        <v>ปกติ</v>
      </c>
      <c r="M8" s="146">
        <f>input2!AQ8</f>
        <v>6</v>
      </c>
      <c r="N8" s="150" t="str">
        <f t="shared" si="4"/>
        <v>ปกติ</v>
      </c>
      <c r="O8" s="147">
        <f>input2!AS8</f>
        <v>11</v>
      </c>
      <c r="P8" s="151" t="str">
        <f t="shared" si="5"/>
        <v>มีจุดแข็ง</v>
      </c>
      <c r="Q8" s="149">
        <f t="shared" si="6"/>
        <v>33</v>
      </c>
      <c r="R8" s="148">
        <f t="shared" si="7"/>
        <v>33</v>
      </c>
      <c r="S8" s="152" t="str">
        <f t="shared" si="8"/>
        <v>ปกติ</v>
      </c>
    </row>
    <row r="9" spans="1:19" s="13" customFormat="1" ht="18" customHeight="1" x14ac:dyDescent="0.45">
      <c r="A9" s="166" t="s">
        <v>71</v>
      </c>
      <c r="B9" s="167" t="str">
        <f>input1!B9</f>
        <v>61</v>
      </c>
      <c r="C9" s="4" t="str">
        <f>input1!C9</f>
        <v>00643</v>
      </c>
      <c r="D9" s="5" t="str">
        <f>input1!D9</f>
        <v>นาย วีรพงษ์ ทองจิตติ</v>
      </c>
      <c r="E9" s="6">
        <f>input1!E9</f>
        <v>1</v>
      </c>
      <c r="F9" s="51" t="str">
        <f t="shared" si="0"/>
        <v>ชาย</v>
      </c>
      <c r="G9" s="45">
        <f>input2!AF9</f>
        <v>7</v>
      </c>
      <c r="H9" s="135" t="str">
        <f t="shared" si="1"/>
        <v>ปกติ</v>
      </c>
      <c r="I9" s="138">
        <f>input2!AI9</f>
        <v>6</v>
      </c>
      <c r="J9" s="135" t="str">
        <f t="shared" si="2"/>
        <v>ปกติ</v>
      </c>
      <c r="K9" s="137">
        <f>input2!AM9</f>
        <v>10</v>
      </c>
      <c r="L9" s="135" t="str">
        <f t="shared" si="3"/>
        <v>ปกติ</v>
      </c>
      <c r="M9" s="136">
        <f>input2!AQ9</f>
        <v>7</v>
      </c>
      <c r="N9" s="135" t="str">
        <f t="shared" si="4"/>
        <v>ปกติ</v>
      </c>
      <c r="O9" s="137">
        <f>input2!AS9</f>
        <v>10</v>
      </c>
      <c r="P9" s="139" t="str">
        <f t="shared" si="5"/>
        <v>ไม่มีจุดแข็ง</v>
      </c>
      <c r="Q9" s="140">
        <f t="shared" si="6"/>
        <v>40</v>
      </c>
      <c r="R9" s="138">
        <f t="shared" si="7"/>
        <v>40</v>
      </c>
      <c r="S9" s="141" t="str">
        <f t="shared" si="8"/>
        <v>ปกติ</v>
      </c>
    </row>
    <row r="10" spans="1:19" s="13" customFormat="1" ht="18" customHeight="1" x14ac:dyDescent="0.45">
      <c r="A10" s="121" t="s">
        <v>72</v>
      </c>
      <c r="B10" s="167" t="str">
        <f>input1!B10</f>
        <v>61</v>
      </c>
      <c r="C10" s="4" t="str">
        <f>input1!C10</f>
        <v>00651</v>
      </c>
      <c r="D10" s="5" t="str">
        <f>input1!D10</f>
        <v>นาย อนุรักษ์ สร้อยสนธิ์</v>
      </c>
      <c r="E10" s="6">
        <f>input1!E10</f>
        <v>1</v>
      </c>
      <c r="F10" s="46" t="str">
        <f t="shared" si="0"/>
        <v>ชาย</v>
      </c>
      <c r="G10" s="45">
        <f>input2!AF10</f>
        <v>7</v>
      </c>
      <c r="H10" s="135" t="str">
        <f t="shared" si="1"/>
        <v>ปกติ</v>
      </c>
      <c r="I10" s="138">
        <f>input2!AI10</f>
        <v>7</v>
      </c>
      <c r="J10" s="135" t="str">
        <f t="shared" si="2"/>
        <v>ปกติ</v>
      </c>
      <c r="K10" s="137">
        <f>input2!AM10</f>
        <v>6</v>
      </c>
      <c r="L10" s="135" t="str">
        <f t="shared" si="3"/>
        <v>ปกติ</v>
      </c>
      <c r="M10" s="136">
        <f>input2!AQ10</f>
        <v>8</v>
      </c>
      <c r="N10" s="135" t="str">
        <f t="shared" si="4"/>
        <v>ปกติ</v>
      </c>
      <c r="O10" s="137">
        <f>input2!AS10</f>
        <v>11</v>
      </c>
      <c r="P10" s="139" t="str">
        <f t="shared" si="5"/>
        <v>มีจุดแข็ง</v>
      </c>
      <c r="Q10" s="145">
        <f t="shared" si="6"/>
        <v>39</v>
      </c>
      <c r="R10" s="144">
        <f t="shared" si="7"/>
        <v>39</v>
      </c>
      <c r="S10" s="141" t="str">
        <f t="shared" si="8"/>
        <v>ปกติ</v>
      </c>
    </row>
    <row r="11" spans="1:19" s="13" customFormat="1" ht="18" customHeight="1" x14ac:dyDescent="0.45">
      <c r="A11" s="122" t="s">
        <v>73</v>
      </c>
      <c r="B11" s="167" t="str">
        <f>input1!B11</f>
        <v>61</v>
      </c>
      <c r="C11" s="4" t="str">
        <f>input1!C11</f>
        <v>00685</v>
      </c>
      <c r="D11" s="5" t="str">
        <f>input1!D11</f>
        <v>นางสาว กุลนิภา กลิ่นเพ็ญ</v>
      </c>
      <c r="E11" s="6">
        <f>input1!E11</f>
        <v>2</v>
      </c>
      <c r="F11" s="46" t="str">
        <f t="shared" si="0"/>
        <v>หญิง</v>
      </c>
      <c r="G11" s="47">
        <f>input2!AF11</f>
        <v>8</v>
      </c>
      <c r="H11" s="135" t="str">
        <f t="shared" si="1"/>
        <v>ปกติ</v>
      </c>
      <c r="I11" s="144">
        <f>input2!AI11</f>
        <v>6</v>
      </c>
      <c r="J11" s="135" t="str">
        <f t="shared" si="2"/>
        <v>ปกติ</v>
      </c>
      <c r="K11" s="143">
        <f>input2!AM11</f>
        <v>6</v>
      </c>
      <c r="L11" s="135" t="str">
        <f t="shared" si="3"/>
        <v>ปกติ</v>
      </c>
      <c r="M11" s="142">
        <f>input2!AQ11</f>
        <v>8</v>
      </c>
      <c r="N11" s="135" t="str">
        <f t="shared" si="4"/>
        <v>ปกติ</v>
      </c>
      <c r="O11" s="143">
        <f>input2!AS11</f>
        <v>11</v>
      </c>
      <c r="P11" s="139" t="str">
        <f t="shared" si="5"/>
        <v>มีจุดแข็ง</v>
      </c>
      <c r="Q11" s="145">
        <f t="shared" si="6"/>
        <v>39</v>
      </c>
      <c r="R11" s="144">
        <f t="shared" si="7"/>
        <v>39</v>
      </c>
      <c r="S11" s="141" t="str">
        <f t="shared" si="8"/>
        <v>ปกติ</v>
      </c>
    </row>
    <row r="12" spans="1:19" s="13" customFormat="1" ht="18" customHeight="1" x14ac:dyDescent="0.45">
      <c r="A12" s="120" t="s">
        <v>74</v>
      </c>
      <c r="B12" s="167" t="str">
        <f>input1!B12</f>
        <v>61</v>
      </c>
      <c r="C12" s="4" t="str">
        <f>input1!C12</f>
        <v>00736</v>
      </c>
      <c r="D12" s="5" t="str">
        <f>input1!D12</f>
        <v>นางสาว จันทร์รฉัตร เนตรยิ้ม</v>
      </c>
      <c r="E12" s="6">
        <f>input1!E12</f>
        <v>2</v>
      </c>
      <c r="F12" s="46" t="str">
        <f t="shared" si="0"/>
        <v>หญิง</v>
      </c>
      <c r="G12" s="45">
        <f>input2!AF12</f>
        <v>5</v>
      </c>
      <c r="H12" s="135" t="str">
        <f t="shared" si="1"/>
        <v>ปกติ</v>
      </c>
      <c r="I12" s="138">
        <f>input2!AI12</f>
        <v>6</v>
      </c>
      <c r="J12" s="135" t="str">
        <f t="shared" si="2"/>
        <v>ปกติ</v>
      </c>
      <c r="K12" s="137">
        <f>input2!AM12</f>
        <v>6</v>
      </c>
      <c r="L12" s="135" t="str">
        <f t="shared" si="3"/>
        <v>ปกติ</v>
      </c>
      <c r="M12" s="136">
        <f>input2!AQ12</f>
        <v>6</v>
      </c>
      <c r="N12" s="135" t="str">
        <f t="shared" si="4"/>
        <v>ปกติ</v>
      </c>
      <c r="O12" s="137">
        <f>input2!AS12</f>
        <v>14</v>
      </c>
      <c r="P12" s="139" t="str">
        <f t="shared" si="5"/>
        <v>มีจุดแข็ง</v>
      </c>
      <c r="Q12" s="145">
        <f t="shared" si="6"/>
        <v>37</v>
      </c>
      <c r="R12" s="144">
        <f t="shared" si="7"/>
        <v>37</v>
      </c>
      <c r="S12" s="141" t="str">
        <f t="shared" si="8"/>
        <v>ปกติ</v>
      </c>
    </row>
    <row r="13" spans="1:19" s="13" customFormat="1" ht="18" customHeight="1" thickBot="1" x14ac:dyDescent="0.5">
      <c r="A13" s="123" t="s">
        <v>75</v>
      </c>
      <c r="B13" s="168" t="str">
        <f>input1!B13</f>
        <v>61</v>
      </c>
      <c r="C13" s="37" t="str">
        <f>input1!C13</f>
        <v>00656</v>
      </c>
      <c r="D13" s="38" t="str">
        <f>input1!D13</f>
        <v>นางสาว ณัฐริกา เขียวเล็ก</v>
      </c>
      <c r="E13" s="39">
        <f>input1!E13</f>
        <v>2</v>
      </c>
      <c r="F13" s="48" t="str">
        <f t="shared" si="0"/>
        <v>หญิง</v>
      </c>
      <c r="G13" s="50">
        <f>input2!AF13</f>
        <v>5</v>
      </c>
      <c r="H13" s="150" t="str">
        <f t="shared" si="1"/>
        <v>ปกติ</v>
      </c>
      <c r="I13" s="148">
        <f>input2!AI13</f>
        <v>6</v>
      </c>
      <c r="J13" s="150" t="str">
        <f t="shared" si="2"/>
        <v>ปกติ</v>
      </c>
      <c r="K13" s="147">
        <f>input2!AM13</f>
        <v>6</v>
      </c>
      <c r="L13" s="150" t="str">
        <f t="shared" si="3"/>
        <v>ปกติ</v>
      </c>
      <c r="M13" s="146">
        <f>input2!AQ13</f>
        <v>6</v>
      </c>
      <c r="N13" s="150" t="str">
        <f t="shared" si="4"/>
        <v>ปกติ</v>
      </c>
      <c r="O13" s="147">
        <f>input2!AS13</f>
        <v>12</v>
      </c>
      <c r="P13" s="151" t="str">
        <f t="shared" si="5"/>
        <v>มีจุดแข็ง</v>
      </c>
      <c r="Q13" s="149">
        <f t="shared" si="6"/>
        <v>35</v>
      </c>
      <c r="R13" s="148">
        <f t="shared" si="7"/>
        <v>35</v>
      </c>
      <c r="S13" s="152" t="str">
        <f t="shared" si="8"/>
        <v>ปกติ</v>
      </c>
    </row>
    <row r="14" spans="1:19" s="13" customFormat="1" ht="18" customHeight="1" x14ac:dyDescent="0.45">
      <c r="A14" s="166" t="s">
        <v>76</v>
      </c>
      <c r="B14" s="167" t="str">
        <f>input1!B14</f>
        <v>61</v>
      </c>
      <c r="C14" s="4" t="str">
        <f>input1!C14</f>
        <v>00690</v>
      </c>
      <c r="D14" s="5" t="str">
        <f>input1!D14</f>
        <v>นางสาว ธนัชชา มหึมา</v>
      </c>
      <c r="E14" s="6">
        <f>input1!E14</f>
        <v>2</v>
      </c>
      <c r="F14" s="51" t="str">
        <f t="shared" si="0"/>
        <v>หญิง</v>
      </c>
      <c r="G14" s="45">
        <f>input2!AF14</f>
        <v>8</v>
      </c>
      <c r="H14" s="135" t="str">
        <f t="shared" si="1"/>
        <v>ปกติ</v>
      </c>
      <c r="I14" s="138">
        <f>input2!AI14</f>
        <v>6</v>
      </c>
      <c r="J14" s="135" t="str">
        <f t="shared" si="2"/>
        <v>ปกติ</v>
      </c>
      <c r="K14" s="137">
        <f>input2!AM14</f>
        <v>6</v>
      </c>
      <c r="L14" s="135" t="str">
        <f t="shared" si="3"/>
        <v>ปกติ</v>
      </c>
      <c r="M14" s="136">
        <f>input2!AQ14</f>
        <v>7</v>
      </c>
      <c r="N14" s="135" t="str">
        <f t="shared" si="4"/>
        <v>ปกติ</v>
      </c>
      <c r="O14" s="137">
        <f>input2!AS14</f>
        <v>13</v>
      </c>
      <c r="P14" s="139" t="str">
        <f t="shared" si="5"/>
        <v>มีจุดแข็ง</v>
      </c>
      <c r="Q14" s="140">
        <f t="shared" si="6"/>
        <v>40</v>
      </c>
      <c r="R14" s="138">
        <f t="shared" si="7"/>
        <v>40</v>
      </c>
      <c r="S14" s="141" t="str">
        <f t="shared" si="8"/>
        <v>ปกติ</v>
      </c>
    </row>
    <row r="15" spans="1:19" s="13" customFormat="1" ht="18" customHeight="1" x14ac:dyDescent="0.45">
      <c r="A15" s="121" t="s">
        <v>77</v>
      </c>
      <c r="B15" s="167" t="str">
        <f>input1!B15</f>
        <v>61</v>
      </c>
      <c r="C15" s="4" t="str">
        <f>input1!C15</f>
        <v>01306</v>
      </c>
      <c r="D15" s="5" t="str">
        <f>input1!D15</f>
        <v>นางสาว น้ำทิพย์ น้ำเต้าไฟ</v>
      </c>
      <c r="E15" s="6">
        <f>input1!E15</f>
        <v>2</v>
      </c>
      <c r="F15" s="46" t="str">
        <f t="shared" si="0"/>
        <v>หญิง</v>
      </c>
      <c r="G15" s="47">
        <f>input2!AF15</f>
        <v>9</v>
      </c>
      <c r="H15" s="135" t="str">
        <f t="shared" si="1"/>
        <v>ปกติ</v>
      </c>
      <c r="I15" s="144">
        <f>input2!AI15</f>
        <v>6</v>
      </c>
      <c r="J15" s="135" t="str">
        <f t="shared" si="2"/>
        <v>ปกติ</v>
      </c>
      <c r="K15" s="143">
        <f>input2!AM15</f>
        <v>6</v>
      </c>
      <c r="L15" s="135" t="str">
        <f t="shared" si="3"/>
        <v>ปกติ</v>
      </c>
      <c r="M15" s="142">
        <f>input2!AQ15</f>
        <v>7</v>
      </c>
      <c r="N15" s="135" t="str">
        <f t="shared" si="4"/>
        <v>ปกติ</v>
      </c>
      <c r="O15" s="143">
        <f>input2!AS15</f>
        <v>10</v>
      </c>
      <c r="P15" s="139" t="str">
        <f t="shared" si="5"/>
        <v>ไม่มีจุดแข็ง</v>
      </c>
      <c r="Q15" s="145">
        <f t="shared" si="6"/>
        <v>38</v>
      </c>
      <c r="R15" s="144">
        <f t="shared" si="7"/>
        <v>38</v>
      </c>
      <c r="S15" s="141" t="str">
        <f t="shared" si="8"/>
        <v>ปกติ</v>
      </c>
    </row>
    <row r="16" spans="1:19" s="13" customFormat="1" ht="18" customHeight="1" x14ac:dyDescent="0.45">
      <c r="A16" s="122" t="s">
        <v>78</v>
      </c>
      <c r="B16" s="167" t="str">
        <f>input1!B16</f>
        <v>61</v>
      </c>
      <c r="C16" s="4" t="str">
        <f>input1!C16</f>
        <v>00692</v>
      </c>
      <c r="D16" s="5" t="str">
        <f>input1!D16</f>
        <v>นางสาว นิรชา เกษแก้ว</v>
      </c>
      <c r="E16" s="6">
        <f>input1!E16</f>
        <v>2</v>
      </c>
      <c r="F16" s="46" t="str">
        <f t="shared" si="0"/>
        <v>หญิง</v>
      </c>
      <c r="G16" s="45">
        <f>input2!AF16</f>
        <v>5</v>
      </c>
      <c r="H16" s="135" t="str">
        <f t="shared" si="1"/>
        <v>ปกติ</v>
      </c>
      <c r="I16" s="138">
        <f>input2!AI16</f>
        <v>6</v>
      </c>
      <c r="J16" s="135" t="str">
        <f t="shared" si="2"/>
        <v>ปกติ</v>
      </c>
      <c r="K16" s="137">
        <f>input2!AM16</f>
        <v>7</v>
      </c>
      <c r="L16" s="135" t="str">
        <f t="shared" si="3"/>
        <v>ปกติ</v>
      </c>
      <c r="M16" s="136">
        <f>input2!AQ16</f>
        <v>6</v>
      </c>
      <c r="N16" s="135" t="str">
        <f t="shared" si="4"/>
        <v>ปกติ</v>
      </c>
      <c r="O16" s="137">
        <f>input2!AS16</f>
        <v>12</v>
      </c>
      <c r="P16" s="139" t="str">
        <f t="shared" si="5"/>
        <v>มีจุดแข็ง</v>
      </c>
      <c r="Q16" s="145">
        <f t="shared" si="6"/>
        <v>36</v>
      </c>
      <c r="R16" s="144">
        <f t="shared" si="7"/>
        <v>36</v>
      </c>
      <c r="S16" s="141" t="str">
        <f t="shared" si="8"/>
        <v>ปกติ</v>
      </c>
    </row>
    <row r="17" spans="1:31" s="13" customFormat="1" ht="18" customHeight="1" x14ac:dyDescent="0.45">
      <c r="A17" s="120" t="s">
        <v>79</v>
      </c>
      <c r="B17" s="167" t="str">
        <f>input1!B17</f>
        <v>61</v>
      </c>
      <c r="C17" s="4" t="str">
        <f>input1!C17</f>
        <v>00963</v>
      </c>
      <c r="D17" s="5" t="str">
        <f>input1!D17</f>
        <v>นางสาว ยุภาวดี ทุเรียนทอง</v>
      </c>
      <c r="E17" s="6">
        <f>input1!E17</f>
        <v>2</v>
      </c>
      <c r="F17" s="46" t="str">
        <f t="shared" si="0"/>
        <v>หญิง</v>
      </c>
      <c r="G17" s="47">
        <f>input2!AF17</f>
        <v>7</v>
      </c>
      <c r="H17" s="135" t="str">
        <f t="shared" si="1"/>
        <v>ปกติ</v>
      </c>
      <c r="I17" s="144">
        <f>input2!AI17</f>
        <v>6</v>
      </c>
      <c r="J17" s="135" t="str">
        <f t="shared" si="2"/>
        <v>ปกติ</v>
      </c>
      <c r="K17" s="143">
        <f>input2!AM17</f>
        <v>6</v>
      </c>
      <c r="L17" s="135" t="str">
        <f t="shared" si="3"/>
        <v>ปกติ</v>
      </c>
      <c r="M17" s="142">
        <f>input2!AQ17</f>
        <v>6</v>
      </c>
      <c r="N17" s="135" t="str">
        <f t="shared" si="4"/>
        <v>ปกติ</v>
      </c>
      <c r="O17" s="143">
        <f>input2!AS17</f>
        <v>12</v>
      </c>
      <c r="P17" s="139" t="str">
        <f t="shared" si="5"/>
        <v>มีจุดแข็ง</v>
      </c>
      <c r="Q17" s="145">
        <f t="shared" si="6"/>
        <v>37</v>
      </c>
      <c r="R17" s="144">
        <f t="shared" si="7"/>
        <v>37</v>
      </c>
      <c r="S17" s="141" t="str">
        <f t="shared" si="8"/>
        <v>ปกติ</v>
      </c>
    </row>
    <row r="18" spans="1:31" s="13" customFormat="1" ht="18" customHeight="1" thickBot="1" x14ac:dyDescent="0.5">
      <c r="A18" s="123" t="s">
        <v>80</v>
      </c>
      <c r="B18" s="168" t="str">
        <f>input1!B18</f>
        <v>61</v>
      </c>
      <c r="C18" s="37" t="str">
        <f>input1!C18</f>
        <v>00703</v>
      </c>
      <c r="D18" s="38" t="str">
        <f>input1!D18</f>
        <v>นางสาว ศิริลักษณ์ ทองอ่อน</v>
      </c>
      <c r="E18" s="39">
        <f>input1!E18</f>
        <v>2</v>
      </c>
      <c r="F18" s="48" t="str">
        <f t="shared" si="0"/>
        <v>หญิง</v>
      </c>
      <c r="G18" s="50">
        <f>input2!AF18</f>
        <v>7</v>
      </c>
      <c r="H18" s="150" t="str">
        <f t="shared" si="1"/>
        <v>ปกติ</v>
      </c>
      <c r="I18" s="148">
        <f>input2!AI18</f>
        <v>6</v>
      </c>
      <c r="J18" s="150" t="str">
        <f t="shared" si="2"/>
        <v>ปกติ</v>
      </c>
      <c r="K18" s="147">
        <f>input2!AM18</f>
        <v>6</v>
      </c>
      <c r="L18" s="150" t="str">
        <f t="shared" si="3"/>
        <v>ปกติ</v>
      </c>
      <c r="M18" s="146">
        <f>input2!AQ18</f>
        <v>7</v>
      </c>
      <c r="N18" s="150" t="str">
        <f t="shared" si="4"/>
        <v>ปกติ</v>
      </c>
      <c r="O18" s="147">
        <f>input2!AS18</f>
        <v>11</v>
      </c>
      <c r="P18" s="151" t="str">
        <f t="shared" si="5"/>
        <v>มีจุดแข็ง</v>
      </c>
      <c r="Q18" s="149">
        <f t="shared" si="6"/>
        <v>37</v>
      </c>
      <c r="R18" s="148">
        <f t="shared" si="7"/>
        <v>37</v>
      </c>
      <c r="S18" s="152" t="str">
        <f t="shared" si="8"/>
        <v>ปกติ</v>
      </c>
    </row>
    <row r="19" spans="1:31" s="13" customFormat="1" ht="18" customHeight="1" x14ac:dyDescent="0.45">
      <c r="A19" s="166" t="s">
        <v>81</v>
      </c>
      <c r="B19" s="167" t="str">
        <f>input1!B19</f>
        <v>61</v>
      </c>
      <c r="C19" s="4" t="str">
        <f>input1!C19</f>
        <v>00778</v>
      </c>
      <c r="D19" s="5" t="str">
        <f>input1!D19</f>
        <v>นางสาว หนึ่งฤทัย จึงเจริญ</v>
      </c>
      <c r="E19" s="6">
        <f>input1!E19</f>
        <v>2</v>
      </c>
      <c r="F19" s="51" t="str">
        <f t="shared" si="0"/>
        <v>หญิง</v>
      </c>
      <c r="G19" s="45">
        <f>input2!AF19</f>
        <v>8</v>
      </c>
      <c r="H19" s="135" t="str">
        <f t="shared" si="1"/>
        <v>ปกติ</v>
      </c>
      <c r="I19" s="138">
        <f>input2!AI19</f>
        <v>6</v>
      </c>
      <c r="J19" s="135" t="str">
        <f t="shared" si="2"/>
        <v>ปกติ</v>
      </c>
      <c r="K19" s="137">
        <f>input2!AM19</f>
        <v>6</v>
      </c>
      <c r="L19" s="135" t="str">
        <f t="shared" si="3"/>
        <v>ปกติ</v>
      </c>
      <c r="M19" s="136">
        <f>input2!AQ19</f>
        <v>7</v>
      </c>
      <c r="N19" s="135" t="str">
        <f t="shared" si="4"/>
        <v>ปกติ</v>
      </c>
      <c r="O19" s="137">
        <f>input2!AS19</f>
        <v>12</v>
      </c>
      <c r="P19" s="139" t="str">
        <f t="shared" si="5"/>
        <v>มีจุดแข็ง</v>
      </c>
      <c r="Q19" s="140">
        <f t="shared" si="6"/>
        <v>39</v>
      </c>
      <c r="R19" s="138">
        <f t="shared" si="7"/>
        <v>39</v>
      </c>
      <c r="S19" s="141" t="str">
        <f t="shared" si="8"/>
        <v>ปกติ</v>
      </c>
    </row>
    <row r="20" spans="1:31" s="13" customFormat="1" ht="18" customHeight="1" x14ac:dyDescent="0.45">
      <c r="A20" s="121" t="s">
        <v>29</v>
      </c>
      <c r="B20" s="167" t="str">
        <f>input1!B20</f>
        <v>61</v>
      </c>
      <c r="C20" s="4" t="str">
        <f>input1!C20</f>
        <v>00706</v>
      </c>
      <c r="D20" s="5" t="str">
        <f>input1!D20</f>
        <v>นางสาว อรอนงค์ เกษสาคร</v>
      </c>
      <c r="E20" s="6">
        <f>input1!E20</f>
        <v>2</v>
      </c>
      <c r="F20" s="46" t="str">
        <f t="shared" si="0"/>
        <v>หญิง</v>
      </c>
      <c r="G20" s="45">
        <f>input2!AF20</f>
        <v>5</v>
      </c>
      <c r="H20" s="135" t="str">
        <f t="shared" si="1"/>
        <v>ปกติ</v>
      </c>
      <c r="I20" s="138">
        <f>input2!AI20</f>
        <v>6</v>
      </c>
      <c r="J20" s="135" t="str">
        <f t="shared" si="2"/>
        <v>ปกติ</v>
      </c>
      <c r="K20" s="137">
        <f>input2!AM20</f>
        <v>6</v>
      </c>
      <c r="L20" s="135" t="str">
        <f t="shared" si="3"/>
        <v>ปกติ</v>
      </c>
      <c r="M20" s="136">
        <f>input2!AQ20</f>
        <v>6</v>
      </c>
      <c r="N20" s="135" t="str">
        <f t="shared" si="4"/>
        <v>ปกติ</v>
      </c>
      <c r="O20" s="137">
        <f>input2!AS20</f>
        <v>14</v>
      </c>
      <c r="P20" s="139" t="str">
        <f t="shared" si="5"/>
        <v>มีจุดแข็ง</v>
      </c>
      <c r="Q20" s="145">
        <f t="shared" si="6"/>
        <v>37</v>
      </c>
      <c r="R20" s="144">
        <f t="shared" si="7"/>
        <v>37</v>
      </c>
      <c r="S20" s="141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22" t="s">
        <v>30</v>
      </c>
      <c r="B21" s="167" t="str">
        <f>input1!B21</f>
        <v>61</v>
      </c>
      <c r="C21" s="4" t="str">
        <f>input1!C21</f>
        <v>00669</v>
      </c>
      <c r="D21" s="5" t="str">
        <f>input1!D21</f>
        <v>นางสาว อริสษา อินโท</v>
      </c>
      <c r="E21" s="6">
        <f>input1!E21</f>
        <v>2</v>
      </c>
      <c r="F21" s="46" t="str">
        <f t="shared" si="0"/>
        <v>หญิง</v>
      </c>
      <c r="G21" s="47">
        <f>input2!AF21</f>
        <v>8</v>
      </c>
      <c r="H21" s="135" t="str">
        <f t="shared" si="1"/>
        <v>ปกติ</v>
      </c>
      <c r="I21" s="144">
        <f>input2!AI21</f>
        <v>6</v>
      </c>
      <c r="J21" s="135" t="str">
        <f t="shared" si="2"/>
        <v>ปกติ</v>
      </c>
      <c r="K21" s="143">
        <f>input2!AM21</f>
        <v>6</v>
      </c>
      <c r="L21" s="135" t="str">
        <f t="shared" si="3"/>
        <v>ปกติ</v>
      </c>
      <c r="M21" s="142">
        <f>input2!AQ21</f>
        <v>6</v>
      </c>
      <c r="N21" s="135" t="str">
        <f t="shared" si="4"/>
        <v>ปกติ</v>
      </c>
      <c r="O21" s="143">
        <f>input2!AS21</f>
        <v>14</v>
      </c>
      <c r="P21" s="139" t="str">
        <f t="shared" si="5"/>
        <v>มีจุดแข็ง</v>
      </c>
      <c r="Q21" s="145">
        <f t="shared" si="6"/>
        <v>40</v>
      </c>
      <c r="R21" s="144">
        <f t="shared" si="7"/>
        <v>40</v>
      </c>
      <c r="S21" s="141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3" spans="1:31" ht="21" x14ac:dyDescent="0.45">
      <c r="C23" s="52" t="s">
        <v>47</v>
      </c>
      <c r="D23" s="52"/>
      <c r="E23" s="33"/>
      <c r="F23" s="53"/>
      <c r="G23" s="52"/>
      <c r="H23" s="52"/>
    </row>
    <row r="24" spans="1:31" ht="21" x14ac:dyDescent="0.45">
      <c r="C24" s="33"/>
      <c r="D24" s="33" t="s">
        <v>48</v>
      </c>
      <c r="E24" s="33"/>
      <c r="F24" s="33" t="s">
        <v>48</v>
      </c>
      <c r="G24" s="33"/>
      <c r="H24" s="33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98425196850393704" bottom="0.59055118110236227" header="0.51181102362204722" footer="0.51181102362204722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summary!Print_Area</vt:lpstr>
      <vt:lpstr>input1!Print_Titles</vt:lpstr>
      <vt:lpstr>input2!Print_Titles</vt:lpstr>
      <vt:lpstr>input3!Print_Titles</vt:lpstr>
      <vt:lpstr>report1!Print_Titles</vt:lpstr>
      <vt:lpstr>report2!Print_Titles</vt:lpstr>
      <vt:lpstr>report3!Print_Titles</vt:lpstr>
    </vt:vector>
  </TitlesOfParts>
  <Company>Rochanavipart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2018-11-02T02:47:42Z</cp:lastPrinted>
  <dcterms:created xsi:type="dcterms:W3CDTF">2007-09-01T10:36:03Z</dcterms:created>
  <dcterms:modified xsi:type="dcterms:W3CDTF">2018-11-02T02:51:52Z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