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30" tabRatio="888" activeTab="1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definedNames>
    <definedName name="_xlnm.Print_Area" localSheetId="8">report2!$A$1:$T$33</definedName>
    <definedName name="_xlnm.Print_Area" localSheetId="9">report3!$A$1:$S$38</definedName>
    <definedName name="_xlnm.Print_Area" localSheetId="10">summary!$A$1:$S$35</definedName>
    <definedName name="_xlnm.Print_Titles" localSheetId="1">input1!$1:$3</definedName>
    <definedName name="_xlnm.Print_Titles" localSheetId="2">input2!$1:$3</definedName>
    <definedName name="_xlnm.Print_Titles" localSheetId="3">input3!$1:$3</definedName>
    <definedName name="_xlnm.Print_Titles" localSheetId="7">report1!$1:$3</definedName>
    <definedName name="_xlnm.Print_Titles" localSheetId="8">report2!$1:$3</definedName>
    <definedName name="_xlnm.Print_Titles" localSheetId="9">report3!$1:$3</definedName>
  </definedNames>
  <calcPr calcId="145621"/>
</workbook>
</file>

<file path=xl/calcChain.xml><?xml version="1.0" encoding="utf-8"?>
<calcChain xmlns="http://schemas.openxmlformats.org/spreadsheetml/2006/main">
  <c r="C19" i="11" l="1"/>
  <c r="B23" i="8" l="1"/>
  <c r="C23" i="8"/>
  <c r="D23" i="8"/>
  <c r="E23" i="8"/>
  <c r="F23" i="8"/>
  <c r="G23" i="8"/>
  <c r="H23" i="8" s="1"/>
  <c r="I23" i="8"/>
  <c r="J23" i="8"/>
  <c r="K23" i="8"/>
  <c r="L23" i="8" s="1"/>
  <c r="M23" i="8"/>
  <c r="N23" i="8"/>
  <c r="O23" i="8"/>
  <c r="P23" i="8" s="1"/>
  <c r="B24" i="8"/>
  <c r="C24" i="8"/>
  <c r="D24" i="8"/>
  <c r="E24" i="8"/>
  <c r="F24" i="8" s="1"/>
  <c r="G24" i="8"/>
  <c r="H24" i="8"/>
  <c r="I24" i="8"/>
  <c r="J24" i="8" s="1"/>
  <c r="K24" i="8"/>
  <c r="L24" i="8"/>
  <c r="M24" i="8"/>
  <c r="N24" i="8" s="1"/>
  <c r="O24" i="8"/>
  <c r="P24" i="8"/>
  <c r="Q24" i="8"/>
  <c r="R24" i="8" s="1"/>
  <c r="S24" i="8" s="1"/>
  <c r="B25" i="8"/>
  <c r="C25" i="8"/>
  <c r="D25" i="8"/>
  <c r="E25" i="8"/>
  <c r="F25" i="8"/>
  <c r="G25" i="8"/>
  <c r="H25" i="8" s="1"/>
  <c r="I25" i="8"/>
  <c r="J25" i="8"/>
  <c r="K25" i="8"/>
  <c r="L25" i="8" s="1"/>
  <c r="M25" i="8"/>
  <c r="N25" i="8"/>
  <c r="O25" i="8"/>
  <c r="P25" i="8" s="1"/>
  <c r="B26" i="8"/>
  <c r="C26" i="8"/>
  <c r="D26" i="8"/>
  <c r="E26" i="8"/>
  <c r="F26" i="8" s="1"/>
  <c r="G26" i="8"/>
  <c r="H26" i="8"/>
  <c r="I26" i="8"/>
  <c r="J26" i="8" s="1"/>
  <c r="K26" i="8"/>
  <c r="L26" i="8"/>
  <c r="M26" i="8"/>
  <c r="N26" i="8" s="1"/>
  <c r="O26" i="8"/>
  <c r="P26" i="8"/>
  <c r="B27" i="8"/>
  <c r="C27" i="8"/>
  <c r="D27" i="8"/>
  <c r="E27" i="8"/>
  <c r="F27" i="8"/>
  <c r="G27" i="8"/>
  <c r="H27" i="8" s="1"/>
  <c r="I27" i="8"/>
  <c r="J27" i="8"/>
  <c r="K27" i="8"/>
  <c r="L27" i="8" s="1"/>
  <c r="M27" i="8"/>
  <c r="N27" i="8"/>
  <c r="O27" i="8"/>
  <c r="P27" i="8" s="1"/>
  <c r="B23" i="9"/>
  <c r="C23" i="9"/>
  <c r="D23" i="9"/>
  <c r="E23" i="9"/>
  <c r="F23" i="9"/>
  <c r="G23" i="9"/>
  <c r="H23" i="9" s="1"/>
  <c r="I23" i="9"/>
  <c r="J23" i="9"/>
  <c r="K23" i="9"/>
  <c r="L23" i="9"/>
  <c r="M23" i="9"/>
  <c r="N23" i="9"/>
  <c r="O23" i="9"/>
  <c r="P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 s="1"/>
  <c r="B25" i="9"/>
  <c r="C25" i="9"/>
  <c r="D25" i="9"/>
  <c r="E25" i="9"/>
  <c r="F25" i="9"/>
  <c r="G25" i="9"/>
  <c r="Q25" i="9" s="1"/>
  <c r="R25" i="9" s="1"/>
  <c r="S25" i="9" s="1"/>
  <c r="H25" i="9"/>
  <c r="I25" i="9"/>
  <c r="J25" i="9"/>
  <c r="K25" i="9"/>
  <c r="L25" i="9"/>
  <c r="M25" i="9"/>
  <c r="N25" i="9"/>
  <c r="O25" i="9"/>
  <c r="P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 s="1"/>
  <c r="B27" i="9"/>
  <c r="C27" i="9"/>
  <c r="D27" i="9"/>
  <c r="E27" i="9"/>
  <c r="F27" i="9"/>
  <c r="G27" i="9"/>
  <c r="Q27" i="9" s="1"/>
  <c r="R27" i="9" s="1"/>
  <c r="S27" i="9" s="1"/>
  <c r="H27" i="9"/>
  <c r="I27" i="9"/>
  <c r="J27" i="9"/>
  <c r="K27" i="9"/>
  <c r="L27" i="9"/>
  <c r="M27" i="9"/>
  <c r="N27" i="9"/>
  <c r="O27" i="9"/>
  <c r="P27" i="9"/>
  <c r="B23" i="10"/>
  <c r="C23" i="10"/>
  <c r="D23" i="10"/>
  <c r="E23" i="10"/>
  <c r="F23" i="10"/>
  <c r="G23" i="10"/>
  <c r="H23" i="10" s="1"/>
  <c r="I23" i="10"/>
  <c r="J23" i="10"/>
  <c r="K23" i="10"/>
  <c r="L23" i="10" s="1"/>
  <c r="M23" i="10"/>
  <c r="N23" i="10"/>
  <c r="O23" i="10"/>
  <c r="P23" i="10" s="1"/>
  <c r="B24" i="10"/>
  <c r="C24" i="10"/>
  <c r="D24" i="10"/>
  <c r="E24" i="10"/>
  <c r="F24" i="10" s="1"/>
  <c r="G24" i="10"/>
  <c r="H24" i="10"/>
  <c r="I24" i="10"/>
  <c r="J24" i="10" s="1"/>
  <c r="K24" i="10"/>
  <c r="L24" i="10"/>
  <c r="M24" i="10"/>
  <c r="N24" i="10" s="1"/>
  <c r="O24" i="10"/>
  <c r="P24" i="10"/>
  <c r="B25" i="10"/>
  <c r="C25" i="10"/>
  <c r="D25" i="10"/>
  <c r="E25" i="10"/>
  <c r="F25" i="10"/>
  <c r="G25" i="10"/>
  <c r="H25" i="10" s="1"/>
  <c r="I25" i="10"/>
  <c r="J25" i="10"/>
  <c r="K25" i="10"/>
  <c r="L25" i="10" s="1"/>
  <c r="M25" i="10"/>
  <c r="N25" i="10"/>
  <c r="O25" i="10"/>
  <c r="P25" i="10" s="1"/>
  <c r="B26" i="10"/>
  <c r="C26" i="10"/>
  <c r="D26" i="10"/>
  <c r="E26" i="10"/>
  <c r="F26" i="10" s="1"/>
  <c r="G26" i="10"/>
  <c r="H26" i="10"/>
  <c r="I26" i="10"/>
  <c r="J26" i="10" s="1"/>
  <c r="K26" i="10"/>
  <c r="L26" i="10"/>
  <c r="M26" i="10"/>
  <c r="N26" i="10" s="1"/>
  <c r="O26" i="10"/>
  <c r="P26" i="10"/>
  <c r="B27" i="10"/>
  <c r="C27" i="10"/>
  <c r="D27" i="10"/>
  <c r="E27" i="10"/>
  <c r="F27" i="10"/>
  <c r="G27" i="10"/>
  <c r="H27" i="10" s="1"/>
  <c r="I27" i="10"/>
  <c r="J27" i="10"/>
  <c r="K27" i="10"/>
  <c r="L27" i="10" s="1"/>
  <c r="M27" i="10"/>
  <c r="N27" i="10"/>
  <c r="O27" i="10"/>
  <c r="P27" i="10" s="1"/>
  <c r="B23" i="11"/>
  <c r="C23" i="11"/>
  <c r="D23" i="11"/>
  <c r="E23" i="11"/>
  <c r="F23" i="11"/>
  <c r="G23" i="11"/>
  <c r="Q23" i="11" s="1"/>
  <c r="R23" i="11" s="1"/>
  <c r="S23" i="11" s="1"/>
  <c r="H23" i="11"/>
  <c r="I23" i="11"/>
  <c r="J23" i="11"/>
  <c r="K23" i="11"/>
  <c r="L23" i="11"/>
  <c r="M23" i="11"/>
  <c r="N23" i="11"/>
  <c r="O23" i="11"/>
  <c r="P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 s="1"/>
  <c r="B25" i="11"/>
  <c r="C25" i="11"/>
  <c r="D25" i="11"/>
  <c r="E25" i="11"/>
  <c r="F25" i="11"/>
  <c r="G25" i="11"/>
  <c r="Q25" i="11" s="1"/>
  <c r="R25" i="11" s="1"/>
  <c r="S25" i="11" s="1"/>
  <c r="H25" i="11"/>
  <c r="I25" i="11"/>
  <c r="J25" i="11"/>
  <c r="K25" i="11"/>
  <c r="L25" i="11"/>
  <c r="M25" i="11"/>
  <c r="N25" i="11"/>
  <c r="O25" i="11"/>
  <c r="P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 s="1"/>
  <c r="B27" i="11"/>
  <c r="C27" i="11"/>
  <c r="D27" i="11"/>
  <c r="E27" i="11"/>
  <c r="F27" i="11"/>
  <c r="G27" i="11"/>
  <c r="Q27" i="11" s="1"/>
  <c r="R27" i="11" s="1"/>
  <c r="S27" i="11" s="1"/>
  <c r="H27" i="11"/>
  <c r="I27" i="11"/>
  <c r="J27" i="11"/>
  <c r="K27" i="11"/>
  <c r="L27" i="11"/>
  <c r="M27" i="11"/>
  <c r="N27" i="11"/>
  <c r="O27" i="11"/>
  <c r="P27" i="11"/>
  <c r="AE23" i="3"/>
  <c r="AF23" i="3" s="1"/>
  <c r="AG23" i="3"/>
  <c r="AH23" i="3" s="1"/>
  <c r="AI23" i="3" s="1"/>
  <c r="AJ23" i="3"/>
  <c r="AK23" i="3"/>
  <c r="AN23" i="3"/>
  <c r="AO23" i="3"/>
  <c r="AR23" i="3"/>
  <c r="AS23" i="3" s="1"/>
  <c r="AE13" i="3"/>
  <c r="AF13" i="3" s="1"/>
  <c r="AG13" i="3"/>
  <c r="AH13" i="3" s="1"/>
  <c r="AI13" i="3" s="1"/>
  <c r="AJ13" i="3"/>
  <c r="AK13" i="3"/>
  <c r="AN13" i="3"/>
  <c r="AO13" i="3"/>
  <c r="AR13" i="3"/>
  <c r="AS13" i="3" s="1"/>
  <c r="AE7" i="3"/>
  <c r="AF7" i="3" s="1"/>
  <c r="AG7" i="3"/>
  <c r="AH7" i="3" s="1"/>
  <c r="AI7" i="3" s="1"/>
  <c r="AJ7" i="3"/>
  <c r="AK7" i="3"/>
  <c r="AN7" i="3"/>
  <c r="AP7" i="3" s="1"/>
  <c r="AQ7" i="3" s="1"/>
  <c r="AO7" i="3"/>
  <c r="AR7" i="3"/>
  <c r="AS7" i="3" s="1"/>
  <c r="AE14" i="1"/>
  <c r="AF14" i="1" s="1"/>
  <c r="AG14" i="1"/>
  <c r="AH14" i="1" s="1"/>
  <c r="AI14" i="1" s="1"/>
  <c r="AJ14" i="1"/>
  <c r="AK14" i="1"/>
  <c r="AN14" i="1"/>
  <c r="AO14" i="1"/>
  <c r="AR14" i="1"/>
  <c r="AS14" i="1" s="1"/>
  <c r="AE15" i="1"/>
  <c r="AF15" i="1" s="1"/>
  <c r="AG15" i="1"/>
  <c r="AH15" i="1" s="1"/>
  <c r="AI15" i="1" s="1"/>
  <c r="AJ15" i="1"/>
  <c r="AK15" i="1"/>
  <c r="AL15" i="1" s="1"/>
  <c r="AM15" i="1" s="1"/>
  <c r="AN15" i="1"/>
  <c r="AO15" i="1"/>
  <c r="AR15" i="1"/>
  <c r="AS15" i="1" s="1"/>
  <c r="AE16" i="1"/>
  <c r="AF16" i="1" s="1"/>
  <c r="AG16" i="1"/>
  <c r="AH16" i="1" s="1"/>
  <c r="AI16" i="1" s="1"/>
  <c r="AJ16" i="1"/>
  <c r="AK16" i="1"/>
  <c r="AN16" i="1"/>
  <c r="AO16" i="1"/>
  <c r="AR16" i="1"/>
  <c r="AS16" i="1" s="1"/>
  <c r="AE17" i="1"/>
  <c r="AF17" i="1" s="1"/>
  <c r="AG17" i="1"/>
  <c r="AH17" i="1" s="1"/>
  <c r="AI17" i="1" s="1"/>
  <c r="AJ17" i="1"/>
  <c r="AK17" i="1"/>
  <c r="AN17" i="1"/>
  <c r="AO17" i="1"/>
  <c r="AR17" i="1"/>
  <c r="AS17" i="1" s="1"/>
  <c r="AE18" i="1"/>
  <c r="AF18" i="1" s="1"/>
  <c r="AG18" i="1"/>
  <c r="AH18" i="1" s="1"/>
  <c r="AI18" i="1" s="1"/>
  <c r="AJ18" i="1"/>
  <c r="AL18" i="1" s="1"/>
  <c r="AM18" i="1" s="1"/>
  <c r="AK18" i="1"/>
  <c r="AN18" i="1"/>
  <c r="AP18" i="1" s="1"/>
  <c r="AQ18" i="1" s="1"/>
  <c r="AO18" i="1"/>
  <c r="AR18" i="1"/>
  <c r="AS18" i="1"/>
  <c r="AE23" i="1"/>
  <c r="AF23" i="1" s="1"/>
  <c r="AG23" i="1"/>
  <c r="AH23" i="1" s="1"/>
  <c r="AI23" i="1" s="1"/>
  <c r="AJ23" i="1"/>
  <c r="AK23" i="1"/>
  <c r="AL23" i="1"/>
  <c r="AM23" i="1" s="1"/>
  <c r="AN23" i="1"/>
  <c r="AO23" i="1"/>
  <c r="AP23" i="1"/>
  <c r="AQ23" i="1" s="1"/>
  <c r="AR23" i="1"/>
  <c r="AS23" i="1" s="1"/>
  <c r="AE24" i="1"/>
  <c r="AF24" i="1" s="1"/>
  <c r="AG24" i="1"/>
  <c r="AH24" i="1" s="1"/>
  <c r="AI24" i="1" s="1"/>
  <c r="AJ24" i="1"/>
  <c r="AK24" i="1"/>
  <c r="AL24" i="1" s="1"/>
  <c r="AM24" i="1" s="1"/>
  <c r="AN24" i="1"/>
  <c r="AO24" i="1"/>
  <c r="AP24" i="1"/>
  <c r="AQ24" i="1" s="1"/>
  <c r="AR24" i="1"/>
  <c r="AS24" i="1" s="1"/>
  <c r="AE25" i="1"/>
  <c r="AF25" i="1" s="1"/>
  <c r="AG25" i="1"/>
  <c r="AH25" i="1" s="1"/>
  <c r="AI25" i="1" s="1"/>
  <c r="AJ25" i="1"/>
  <c r="AL25" i="1" s="1"/>
  <c r="AM25" i="1" s="1"/>
  <c r="AK25" i="1"/>
  <c r="AN25" i="1"/>
  <c r="AP25" i="1" s="1"/>
  <c r="AQ25" i="1" s="1"/>
  <c r="AO25" i="1"/>
  <c r="AR25" i="1"/>
  <c r="AS25" i="1" s="1"/>
  <c r="AE26" i="1"/>
  <c r="AF26" i="1" s="1"/>
  <c r="AG26" i="1"/>
  <c r="AH26" i="1" s="1"/>
  <c r="AI26" i="1" s="1"/>
  <c r="AJ26" i="1"/>
  <c r="AK26" i="1"/>
  <c r="AN26" i="1"/>
  <c r="AP26" i="1" s="1"/>
  <c r="AQ26" i="1" s="1"/>
  <c r="AO26" i="1"/>
  <c r="AR26" i="1"/>
  <c r="AS26" i="1" s="1"/>
  <c r="AE27" i="1"/>
  <c r="AF27" i="1"/>
  <c r="AG27" i="1"/>
  <c r="AH27" i="1"/>
  <c r="AI27" i="1" s="1"/>
  <c r="AJ27" i="1"/>
  <c r="AK27" i="1"/>
  <c r="AL27" i="1"/>
  <c r="AM27" i="1" s="1"/>
  <c r="AN27" i="1"/>
  <c r="AO27" i="1"/>
  <c r="AP27" i="1"/>
  <c r="AQ27" i="1" s="1"/>
  <c r="AR27" i="1"/>
  <c r="AS27" i="1" s="1"/>
  <c r="Q26" i="8" l="1"/>
  <c r="R26" i="8" s="1"/>
  <c r="S26" i="8" s="1"/>
  <c r="Q27" i="8"/>
  <c r="R27" i="8" s="1"/>
  <c r="S27" i="8" s="1"/>
  <c r="Q25" i="8"/>
  <c r="R25" i="8" s="1"/>
  <c r="S25" i="8" s="1"/>
  <c r="Q23" i="8"/>
  <c r="R23" i="8" s="1"/>
  <c r="S23" i="8" s="1"/>
  <c r="Q23" i="9"/>
  <c r="R23" i="9" s="1"/>
  <c r="S23" i="9" s="1"/>
  <c r="Q26" i="10"/>
  <c r="R26" i="10" s="1"/>
  <c r="S26" i="10" s="1"/>
  <c r="Q27" i="10"/>
  <c r="R27" i="10" s="1"/>
  <c r="S27" i="10" s="1"/>
  <c r="Q25" i="10"/>
  <c r="R25" i="10" s="1"/>
  <c r="S25" i="10" s="1"/>
  <c r="Q23" i="10"/>
  <c r="R23" i="10" s="1"/>
  <c r="S23" i="10" s="1"/>
  <c r="Q24" i="10"/>
  <c r="R24" i="10" s="1"/>
  <c r="S24" i="10" s="1"/>
  <c r="AL23" i="3"/>
  <c r="AM23" i="3" s="1"/>
  <c r="AP23" i="3"/>
  <c r="AQ23" i="3" s="1"/>
  <c r="AL13" i="3"/>
  <c r="AM13" i="3" s="1"/>
  <c r="AP13" i="3"/>
  <c r="AQ13" i="3" s="1"/>
  <c r="AL7" i="3"/>
  <c r="AM7" i="3" s="1"/>
  <c r="AL26" i="1"/>
  <c r="AM26" i="1" s="1"/>
  <c r="AL17" i="1"/>
  <c r="AM17" i="1" s="1"/>
  <c r="AP17" i="1"/>
  <c r="AQ17" i="1" s="1"/>
  <c r="AL16" i="1"/>
  <c r="AM16" i="1" s="1"/>
  <c r="AP16" i="1"/>
  <c r="AQ16" i="1" s="1"/>
  <c r="AP15" i="1"/>
  <c r="AQ15" i="1" s="1"/>
  <c r="AL14" i="1"/>
  <c r="AM14" i="1" s="1"/>
  <c r="AP14" i="1"/>
  <c r="AQ14" i="1" s="1"/>
  <c r="I34" i="11"/>
  <c r="I35" i="11"/>
  <c r="I36" i="11"/>
  <c r="I37" i="11"/>
  <c r="I38" i="11"/>
  <c r="I39" i="11"/>
  <c r="AE17" i="3" l="1"/>
  <c r="AF17" i="3" s="1"/>
  <c r="AG17" i="3"/>
  <c r="AH17" i="3" s="1"/>
  <c r="AI17" i="3" s="1"/>
  <c r="AJ17" i="3"/>
  <c r="AK17" i="3"/>
  <c r="AN17" i="3"/>
  <c r="AO17" i="3"/>
  <c r="AR17" i="3"/>
  <c r="AS17" i="3" s="1"/>
  <c r="AE19" i="1"/>
  <c r="AF19" i="1" s="1"/>
  <c r="AG19" i="1"/>
  <c r="AH19" i="1" s="1"/>
  <c r="AI19" i="1" s="1"/>
  <c r="AJ19" i="1"/>
  <c r="AK19" i="1"/>
  <c r="AN19" i="1"/>
  <c r="AO19" i="1"/>
  <c r="AR19" i="1"/>
  <c r="AS19" i="1" s="1"/>
  <c r="AL17" i="3" l="1"/>
  <c r="AM17" i="3" s="1"/>
  <c r="AP17" i="3"/>
  <c r="AQ17" i="3" s="1"/>
  <c r="AL19" i="1"/>
  <c r="AM19" i="1" s="1"/>
  <c r="AP19" i="1"/>
  <c r="AQ19" i="1" s="1"/>
  <c r="E31" i="2"/>
  <c r="E32" i="2"/>
  <c r="E33" i="2"/>
  <c r="E34" i="2"/>
  <c r="E35" i="2"/>
  <c r="E36" i="2"/>
  <c r="E37" i="2"/>
  <c r="E38" i="2"/>
  <c r="E39" i="2"/>
  <c r="D22" i="3"/>
  <c r="C22" i="3"/>
  <c r="AG32" i="3"/>
  <c r="AH32" i="3" s="1"/>
  <c r="AI32" i="3" s="1"/>
  <c r="AJ32" i="3"/>
  <c r="AK32" i="3"/>
  <c r="AN32" i="3"/>
  <c r="AO32" i="3"/>
  <c r="AR32" i="3"/>
  <c r="AS32" i="3" s="1"/>
  <c r="AG33" i="3"/>
  <c r="AH33" i="3" s="1"/>
  <c r="AI33" i="3" s="1"/>
  <c r="AJ33" i="3"/>
  <c r="AK33" i="3"/>
  <c r="AN33" i="3"/>
  <c r="AO33" i="3"/>
  <c r="AR33" i="3"/>
  <c r="AS33" i="3" s="1"/>
  <c r="AG34" i="3"/>
  <c r="AH34" i="3" s="1"/>
  <c r="AI34" i="3" s="1"/>
  <c r="AJ34" i="3"/>
  <c r="AK34" i="3"/>
  <c r="AN34" i="3"/>
  <c r="AO34" i="3"/>
  <c r="AR34" i="3"/>
  <c r="AS34" i="3" s="1"/>
  <c r="AG35" i="3"/>
  <c r="AH35" i="3" s="1"/>
  <c r="AI35" i="3" s="1"/>
  <c r="AJ35" i="3"/>
  <c r="AK35" i="3"/>
  <c r="AN35" i="3"/>
  <c r="AO35" i="3"/>
  <c r="AR35" i="3"/>
  <c r="AS35" i="3" s="1"/>
  <c r="AG36" i="3"/>
  <c r="AH36" i="3" s="1"/>
  <c r="AI36" i="3" s="1"/>
  <c r="AJ36" i="3"/>
  <c r="AK36" i="3"/>
  <c r="AN36" i="3"/>
  <c r="AO36" i="3"/>
  <c r="AR36" i="3"/>
  <c r="AS36" i="3" s="1"/>
  <c r="AG37" i="3"/>
  <c r="AH37" i="3" s="1"/>
  <c r="AI37" i="3" s="1"/>
  <c r="AJ37" i="3"/>
  <c r="AK37" i="3"/>
  <c r="AL37" i="3" s="1"/>
  <c r="AM37" i="3" s="1"/>
  <c r="AN37" i="3"/>
  <c r="AO37" i="3"/>
  <c r="AR37" i="3"/>
  <c r="AS37" i="3" s="1"/>
  <c r="AG38" i="3"/>
  <c r="AH38" i="3" s="1"/>
  <c r="AI38" i="3" s="1"/>
  <c r="AJ38" i="3"/>
  <c r="AL38" i="3" s="1"/>
  <c r="AM38" i="3" s="1"/>
  <c r="AK38" i="3"/>
  <c r="AN38" i="3"/>
  <c r="AO38" i="3"/>
  <c r="AR38" i="3"/>
  <c r="AS38" i="3" s="1"/>
  <c r="AG39" i="3"/>
  <c r="AH39" i="3" s="1"/>
  <c r="AI39" i="3" s="1"/>
  <c r="AJ39" i="3"/>
  <c r="AK39" i="3"/>
  <c r="AN39" i="3"/>
  <c r="AO39" i="3"/>
  <c r="AP39" i="3"/>
  <c r="AQ39" i="3" s="1"/>
  <c r="AR39" i="3"/>
  <c r="AS39" i="3" s="1"/>
  <c r="AE31" i="3"/>
  <c r="AE32" i="3"/>
  <c r="AF32" i="3" s="1"/>
  <c r="AE33" i="3"/>
  <c r="AF33" i="3" s="1"/>
  <c r="AE34" i="3"/>
  <c r="AF34" i="3" s="1"/>
  <c r="AE35" i="3"/>
  <c r="AF35" i="3" s="1"/>
  <c r="AE36" i="3"/>
  <c r="AF36" i="3" s="1"/>
  <c r="AE37" i="3"/>
  <c r="AF37" i="3" s="1"/>
  <c r="AE38" i="3"/>
  <c r="AF38" i="3" s="1"/>
  <c r="AE39" i="3"/>
  <c r="AF39" i="3" s="1"/>
  <c r="E32" i="3"/>
  <c r="E33" i="3"/>
  <c r="E34" i="3"/>
  <c r="E35" i="3"/>
  <c r="E36" i="3"/>
  <c r="E37" i="3"/>
  <c r="E38" i="3"/>
  <c r="E39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D32" i="3"/>
  <c r="D33" i="3"/>
  <c r="D34" i="3"/>
  <c r="D35" i="3"/>
  <c r="D36" i="3"/>
  <c r="D37" i="3"/>
  <c r="D38" i="3"/>
  <c r="D39" i="3"/>
  <c r="AR32" i="2"/>
  <c r="AS32" i="2" s="1"/>
  <c r="AR33" i="2"/>
  <c r="AS33" i="2" s="1"/>
  <c r="AR34" i="2"/>
  <c r="AS34" i="2" s="1"/>
  <c r="AR35" i="2"/>
  <c r="AR36" i="2"/>
  <c r="AS36" i="2" s="1"/>
  <c r="AR37" i="2"/>
  <c r="AS37" i="2" s="1"/>
  <c r="AR38" i="2"/>
  <c r="AS38" i="2" s="1"/>
  <c r="AR39" i="2"/>
  <c r="AO32" i="2"/>
  <c r="AO33" i="2"/>
  <c r="AO34" i="2"/>
  <c r="AO35" i="2"/>
  <c r="AO36" i="2"/>
  <c r="AO37" i="2"/>
  <c r="AO38" i="2"/>
  <c r="AO39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P35" i="2" s="1"/>
  <c r="AQ35" i="2" s="1"/>
  <c r="AN36" i="2"/>
  <c r="AN37" i="2"/>
  <c r="AN38" i="2"/>
  <c r="AN39" i="2"/>
  <c r="AP39" i="2" s="1"/>
  <c r="AQ39" i="2" s="1"/>
  <c r="AK32" i="2"/>
  <c r="AK33" i="2"/>
  <c r="AK34" i="2"/>
  <c r="AK35" i="2"/>
  <c r="AK36" i="2"/>
  <c r="AK37" i="2"/>
  <c r="AK38" i="2"/>
  <c r="AK39" i="2"/>
  <c r="AJ39" i="2"/>
  <c r="AJ32" i="2"/>
  <c r="AL32" i="2" s="1"/>
  <c r="AM32" i="2" s="1"/>
  <c r="AJ33" i="2"/>
  <c r="AJ34" i="2"/>
  <c r="AL34" i="2" s="1"/>
  <c r="AM34" i="2" s="1"/>
  <c r="AJ35" i="2"/>
  <c r="AJ36" i="2"/>
  <c r="AL36" i="2" s="1"/>
  <c r="AM36" i="2" s="1"/>
  <c r="AJ37" i="2"/>
  <c r="AJ38" i="2"/>
  <c r="AL38" i="2" s="1"/>
  <c r="AM38" i="2" s="1"/>
  <c r="AG32" i="2"/>
  <c r="AH32" i="2" s="1"/>
  <c r="AI32" i="2" s="1"/>
  <c r="AG33" i="2"/>
  <c r="AH33" i="2" s="1"/>
  <c r="AI33" i="2" s="1"/>
  <c r="AG34" i="2"/>
  <c r="AH34" i="2" s="1"/>
  <c r="AI34" i="2" s="1"/>
  <c r="AG35" i="2"/>
  <c r="AH35" i="2" s="1"/>
  <c r="AI35" i="2" s="1"/>
  <c r="AG36" i="2"/>
  <c r="AH36" i="2" s="1"/>
  <c r="AI36" i="2" s="1"/>
  <c r="AG37" i="2"/>
  <c r="AH37" i="2" s="1"/>
  <c r="AI37" i="2" s="1"/>
  <c r="AG38" i="2"/>
  <c r="AH38" i="2" s="1"/>
  <c r="AI38" i="2" s="1"/>
  <c r="AG39" i="2"/>
  <c r="AH39" i="2" s="1"/>
  <c r="AI39" i="2" s="1"/>
  <c r="AE27" i="2"/>
  <c r="AF27" i="2" s="1"/>
  <c r="AE28" i="2"/>
  <c r="AF28" i="2" s="1"/>
  <c r="AE29" i="2"/>
  <c r="AE30" i="2"/>
  <c r="AF30" i="2" s="1"/>
  <c r="AE31" i="2"/>
  <c r="AE32" i="2"/>
  <c r="AF32" i="2" s="1"/>
  <c r="AE33" i="2"/>
  <c r="AF33" i="2" s="1"/>
  <c r="AE34" i="2"/>
  <c r="AF34" i="2" s="1"/>
  <c r="AE35" i="2"/>
  <c r="AE36" i="2"/>
  <c r="AF36" i="2" s="1"/>
  <c r="AE37" i="2"/>
  <c r="AF37" i="2" s="1"/>
  <c r="AE38" i="2"/>
  <c r="AE39" i="2"/>
  <c r="AF29" i="2"/>
  <c r="AF31" i="2"/>
  <c r="AF35" i="2"/>
  <c r="AF38" i="2"/>
  <c r="AF39" i="2"/>
  <c r="AS35" i="2"/>
  <c r="AS39" i="2"/>
  <c r="C32" i="2"/>
  <c r="C33" i="2"/>
  <c r="C34" i="2"/>
  <c r="C35" i="2"/>
  <c r="C36" i="2"/>
  <c r="C37" i="2"/>
  <c r="C38" i="2"/>
  <c r="C39" i="2"/>
  <c r="D32" i="2"/>
  <c r="D33" i="2"/>
  <c r="D34" i="2"/>
  <c r="D35" i="2"/>
  <c r="D36" i="2"/>
  <c r="D37" i="2"/>
  <c r="D38" i="2"/>
  <c r="D39" i="2"/>
  <c r="B32" i="2"/>
  <c r="B33" i="2"/>
  <c r="B34" i="2"/>
  <c r="B35" i="2"/>
  <c r="B36" i="2"/>
  <c r="B37" i="2"/>
  <c r="B38" i="2"/>
  <c r="B39" i="2"/>
  <c r="AR5" i="1"/>
  <c r="AR6" i="1"/>
  <c r="AS6" i="1" s="1"/>
  <c r="AR7" i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20" i="1"/>
  <c r="AS20" i="1" s="1"/>
  <c r="AR21" i="1"/>
  <c r="AS21" i="1" s="1"/>
  <c r="AR22" i="1"/>
  <c r="AR28" i="1"/>
  <c r="AS28" i="1" s="1"/>
  <c r="AR29" i="1"/>
  <c r="AR30" i="1"/>
  <c r="AR31" i="1"/>
  <c r="AS31" i="1" s="1"/>
  <c r="AR32" i="1"/>
  <c r="AR33" i="1"/>
  <c r="AR34" i="1"/>
  <c r="AS34" i="1" s="1"/>
  <c r="AR35" i="1"/>
  <c r="AS35" i="1" s="1"/>
  <c r="AR36" i="1"/>
  <c r="AR37" i="1"/>
  <c r="AR38" i="1"/>
  <c r="AS38" i="1" s="1"/>
  <c r="AR39" i="1"/>
  <c r="AS39" i="1" s="1"/>
  <c r="AO5" i="1"/>
  <c r="AO6" i="1"/>
  <c r="AO7" i="1"/>
  <c r="AO8" i="1"/>
  <c r="AO9" i="1"/>
  <c r="AO10" i="1"/>
  <c r="AO11" i="1"/>
  <c r="AO12" i="1"/>
  <c r="AO13" i="1"/>
  <c r="AO20" i="1"/>
  <c r="AO21" i="1"/>
  <c r="AO22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N5" i="1"/>
  <c r="AP5" i="1" s="1"/>
  <c r="AN6" i="1"/>
  <c r="AN7" i="1"/>
  <c r="AN8" i="1"/>
  <c r="AN9" i="1"/>
  <c r="AP9" i="1" s="1"/>
  <c r="AQ9" i="1" s="1"/>
  <c r="AN10" i="1"/>
  <c r="AN11" i="1"/>
  <c r="AN12" i="1"/>
  <c r="AN13" i="1"/>
  <c r="AN20" i="1"/>
  <c r="AP20" i="1" s="1"/>
  <c r="AQ20" i="1" s="1"/>
  <c r="AN21" i="1"/>
  <c r="AN22" i="1"/>
  <c r="AN28" i="1"/>
  <c r="AN29" i="1"/>
  <c r="AP29" i="1" s="1"/>
  <c r="AQ29" i="1" s="1"/>
  <c r="AN30" i="1"/>
  <c r="AN31" i="1"/>
  <c r="AP31" i="1" s="1"/>
  <c r="AQ31" i="1" s="1"/>
  <c r="AN32" i="1"/>
  <c r="AN33" i="1"/>
  <c r="AP33" i="1" s="1"/>
  <c r="AQ33" i="1" s="1"/>
  <c r="AN34" i="1"/>
  <c r="AN35" i="1"/>
  <c r="AP35" i="1" s="1"/>
  <c r="AQ35" i="1" s="1"/>
  <c r="AN36" i="1"/>
  <c r="AN37" i="1"/>
  <c r="AN38" i="1"/>
  <c r="AN39" i="1"/>
  <c r="AP39" i="1" s="1"/>
  <c r="AQ39" i="1" s="1"/>
  <c r="AK5" i="1"/>
  <c r="AK6" i="1"/>
  <c r="AK7" i="1"/>
  <c r="AK8" i="1"/>
  <c r="AK9" i="1"/>
  <c r="AK10" i="1"/>
  <c r="AK11" i="1"/>
  <c r="AK12" i="1"/>
  <c r="AK13" i="1"/>
  <c r="AK20" i="1"/>
  <c r="AK21" i="1"/>
  <c r="AK22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J5" i="1"/>
  <c r="AJ6" i="1"/>
  <c r="AL6" i="1" s="1"/>
  <c r="AJ7" i="1"/>
  <c r="AL7" i="1" s="1"/>
  <c r="AJ8" i="1"/>
  <c r="AL8" i="1" s="1"/>
  <c r="AJ9" i="1"/>
  <c r="AJ10" i="1"/>
  <c r="AJ11" i="1"/>
  <c r="AJ12" i="1"/>
  <c r="AJ13" i="1"/>
  <c r="AJ20" i="1"/>
  <c r="AJ21" i="1"/>
  <c r="AJ22" i="1"/>
  <c r="AJ28" i="1"/>
  <c r="AJ29" i="1"/>
  <c r="AJ30" i="1"/>
  <c r="AJ31" i="1"/>
  <c r="AL31" i="1" s="1"/>
  <c r="AM31" i="1" s="1"/>
  <c r="AJ32" i="1"/>
  <c r="AJ33" i="1"/>
  <c r="AJ34" i="1"/>
  <c r="AJ35" i="1"/>
  <c r="AL35" i="1" s="1"/>
  <c r="AM35" i="1" s="1"/>
  <c r="AJ36" i="1"/>
  <c r="AJ37" i="1"/>
  <c r="AJ38" i="1"/>
  <c r="AJ39" i="1"/>
  <c r="AL39" i="1" s="1"/>
  <c r="AM39" i="1" s="1"/>
  <c r="AH10" i="1"/>
  <c r="AI10" i="1" s="1"/>
  <c r="AG5" i="1"/>
  <c r="AH5" i="1" s="1"/>
  <c r="AG6" i="1"/>
  <c r="AH6" i="1" s="1"/>
  <c r="AG7" i="1"/>
  <c r="AH7" i="1" s="1"/>
  <c r="AG8" i="1"/>
  <c r="AH8" i="1" s="1"/>
  <c r="AG9" i="1"/>
  <c r="AH9" i="1" s="1"/>
  <c r="AI9" i="1" s="1"/>
  <c r="AG10" i="1"/>
  <c r="AG11" i="1"/>
  <c r="AH11" i="1" s="1"/>
  <c r="AI11" i="1" s="1"/>
  <c r="AG12" i="1"/>
  <c r="AH12" i="1" s="1"/>
  <c r="AI12" i="1" s="1"/>
  <c r="AG13" i="1"/>
  <c r="AH13" i="1" s="1"/>
  <c r="AI13" i="1" s="1"/>
  <c r="AG20" i="1"/>
  <c r="AH20" i="1" s="1"/>
  <c r="AI20" i="1" s="1"/>
  <c r="AG21" i="1"/>
  <c r="AH21" i="1" s="1"/>
  <c r="AI21" i="1" s="1"/>
  <c r="AG22" i="1"/>
  <c r="AH22" i="1" s="1"/>
  <c r="AI22" i="1" s="1"/>
  <c r="AG28" i="1"/>
  <c r="AH28" i="1" s="1"/>
  <c r="AI28" i="1" s="1"/>
  <c r="AG29" i="1"/>
  <c r="AH29" i="1" s="1"/>
  <c r="AI29" i="1" s="1"/>
  <c r="AG30" i="1"/>
  <c r="AH30" i="1" s="1"/>
  <c r="AI30" i="1" s="1"/>
  <c r="AG31" i="1"/>
  <c r="AH31" i="1" s="1"/>
  <c r="AI31" i="1" s="1"/>
  <c r="AG32" i="1"/>
  <c r="AH32" i="1" s="1"/>
  <c r="AI32" i="1" s="1"/>
  <c r="AG33" i="1"/>
  <c r="AH33" i="1" s="1"/>
  <c r="AI33" i="1" s="1"/>
  <c r="AG34" i="1"/>
  <c r="AH34" i="1" s="1"/>
  <c r="AI34" i="1" s="1"/>
  <c r="AG35" i="1"/>
  <c r="AH35" i="1" s="1"/>
  <c r="AI35" i="1" s="1"/>
  <c r="AG36" i="1"/>
  <c r="AH36" i="1" s="1"/>
  <c r="AI36" i="1" s="1"/>
  <c r="AG37" i="1"/>
  <c r="AH37" i="1" s="1"/>
  <c r="AI37" i="1" s="1"/>
  <c r="AG38" i="1"/>
  <c r="AH38" i="1" s="1"/>
  <c r="AI38" i="1" s="1"/>
  <c r="AG39" i="1"/>
  <c r="AH39" i="1" s="1"/>
  <c r="AI39" i="1" s="1"/>
  <c r="AE5" i="1"/>
  <c r="AF5" i="1" s="1"/>
  <c r="AE6" i="1"/>
  <c r="AF6" i="1" s="1"/>
  <c r="AE7" i="1"/>
  <c r="AE8" i="1"/>
  <c r="AF8" i="1" s="1"/>
  <c r="AE9" i="1"/>
  <c r="AF9" i="1" s="1"/>
  <c r="AE10" i="1"/>
  <c r="AF10" i="1" s="1"/>
  <c r="AE11" i="1"/>
  <c r="AF11" i="1" s="1"/>
  <c r="AE12" i="1"/>
  <c r="AF12" i="1" s="1"/>
  <c r="AE13" i="1"/>
  <c r="AF13" i="1" s="1"/>
  <c r="AE20" i="1"/>
  <c r="AF20" i="1" s="1"/>
  <c r="AE21" i="1"/>
  <c r="AF21" i="1" s="1"/>
  <c r="AE22" i="1"/>
  <c r="AF22" i="1" s="1"/>
  <c r="AE28" i="1"/>
  <c r="AF28" i="1" s="1"/>
  <c r="AE29" i="1"/>
  <c r="AF29" i="1" s="1"/>
  <c r="AE30" i="1"/>
  <c r="AF30" i="1" s="1"/>
  <c r="AE31" i="1"/>
  <c r="AF31" i="1" s="1"/>
  <c r="AE32" i="1"/>
  <c r="AF32" i="1" s="1"/>
  <c r="AE33" i="1"/>
  <c r="AF33" i="1" s="1"/>
  <c r="AE34" i="1"/>
  <c r="AF34" i="1" s="1"/>
  <c r="AE35" i="1"/>
  <c r="AF35" i="1" s="1"/>
  <c r="AE36" i="1"/>
  <c r="AF36" i="1" s="1"/>
  <c r="AE37" i="1"/>
  <c r="AF37" i="1" s="1"/>
  <c r="AE38" i="1"/>
  <c r="AF38" i="1" s="1"/>
  <c r="AE39" i="1"/>
  <c r="AF39" i="1" s="1"/>
  <c r="AS5" i="1"/>
  <c r="AS22" i="1"/>
  <c r="AS29" i="1"/>
  <c r="AS30" i="1"/>
  <c r="AS32" i="1"/>
  <c r="AS33" i="1"/>
  <c r="AS36" i="1"/>
  <c r="AS37" i="1"/>
  <c r="AP22" i="1" l="1"/>
  <c r="AQ22" i="1" s="1"/>
  <c r="AP34" i="2"/>
  <c r="AQ34" i="2" s="1"/>
  <c r="AL37" i="2"/>
  <c r="AM37" i="2" s="1"/>
  <c r="AL33" i="2"/>
  <c r="AM33" i="2" s="1"/>
  <c r="AP37" i="2"/>
  <c r="AQ37" i="2" s="1"/>
  <c r="AP33" i="2"/>
  <c r="AQ33" i="2" s="1"/>
  <c r="AP36" i="2"/>
  <c r="AQ36" i="2" s="1"/>
  <c r="AP32" i="2"/>
  <c r="AQ32" i="2" s="1"/>
  <c r="AL35" i="2"/>
  <c r="AM35" i="2" s="1"/>
  <c r="AL39" i="2"/>
  <c r="AM39" i="2" s="1"/>
  <c r="AP38" i="2"/>
  <c r="AQ38" i="2" s="1"/>
  <c r="AL22" i="1"/>
  <c r="AM22" i="1" s="1"/>
  <c r="AP21" i="1"/>
  <c r="AQ21" i="1" s="1"/>
  <c r="AP13" i="1"/>
  <c r="AQ13" i="1" s="1"/>
  <c r="AL12" i="1"/>
  <c r="AM12" i="1" s="1"/>
  <c r="AL11" i="1"/>
  <c r="AM11" i="1" s="1"/>
  <c r="AP11" i="1"/>
  <c r="AQ11" i="1" s="1"/>
  <c r="AL10" i="1"/>
  <c r="AM10" i="1" s="1"/>
  <c r="AP7" i="1"/>
  <c r="AL37" i="1"/>
  <c r="AM37" i="1" s="1"/>
  <c r="AL29" i="1"/>
  <c r="AM29" i="1" s="1"/>
  <c r="AL9" i="1"/>
  <c r="AM9" i="1" s="1"/>
  <c r="AL5" i="1"/>
  <c r="AL28" i="1"/>
  <c r="AM28" i="1" s="1"/>
  <c r="AL20" i="1"/>
  <c r="AM20" i="1" s="1"/>
  <c r="AP34" i="1"/>
  <c r="AQ34" i="1" s="1"/>
  <c r="AP10" i="1"/>
  <c r="AQ10" i="1" s="1"/>
  <c r="AP6" i="1"/>
  <c r="AP12" i="1"/>
  <c r="AQ12" i="1" s="1"/>
  <c r="AP8" i="1"/>
  <c r="AL39" i="3"/>
  <c r="AM39" i="3" s="1"/>
  <c r="AP38" i="3"/>
  <c r="AQ38" i="3" s="1"/>
  <c r="AP37" i="3"/>
  <c r="AQ37" i="3" s="1"/>
  <c r="AL35" i="3"/>
  <c r="AM35" i="3" s="1"/>
  <c r="AP35" i="3"/>
  <c r="AQ35" i="3" s="1"/>
  <c r="AL32" i="3"/>
  <c r="AM32" i="3" s="1"/>
  <c r="AP32" i="3"/>
  <c r="AQ32" i="3" s="1"/>
  <c r="AL36" i="3"/>
  <c r="AM36" i="3" s="1"/>
  <c r="AL34" i="3"/>
  <c r="AM34" i="3" s="1"/>
  <c r="AL33" i="3"/>
  <c r="AM33" i="3" s="1"/>
  <c r="AP36" i="3"/>
  <c r="AQ36" i="3" s="1"/>
  <c r="AP34" i="3"/>
  <c r="AQ34" i="3" s="1"/>
  <c r="AP33" i="3"/>
  <c r="AQ33" i="3" s="1"/>
  <c r="AL36" i="1"/>
  <c r="AM36" i="1" s="1"/>
  <c r="AL32" i="1"/>
  <c r="AM32" i="1" s="1"/>
  <c r="AP32" i="1"/>
  <c r="AQ32" i="1" s="1"/>
  <c r="AP28" i="1"/>
  <c r="AQ28" i="1" s="1"/>
  <c r="AP30" i="1"/>
  <c r="AQ30" i="1" s="1"/>
  <c r="AL38" i="1"/>
  <c r="AM38" i="1" s="1"/>
  <c r="AL34" i="1"/>
  <c r="AM34" i="1" s="1"/>
  <c r="AL30" i="1"/>
  <c r="AM30" i="1" s="1"/>
  <c r="AL13" i="1"/>
  <c r="AM13" i="1" s="1"/>
  <c r="AL21" i="1"/>
  <c r="AM21" i="1" s="1"/>
  <c r="AP38" i="1"/>
  <c r="AQ38" i="1" s="1"/>
  <c r="AP37" i="1"/>
  <c r="AQ37" i="1" s="1"/>
  <c r="AP36" i="1"/>
  <c r="AQ36" i="1" s="1"/>
  <c r="AL33" i="1"/>
  <c r="AM33" i="1" s="1"/>
  <c r="B31" i="3" l="1"/>
  <c r="C31" i="3"/>
  <c r="D31" i="3"/>
  <c r="E31" i="3"/>
  <c r="AF31" i="3"/>
  <c r="AG31" i="3"/>
  <c r="AH31" i="3" s="1"/>
  <c r="AI31" i="3" s="1"/>
  <c r="AJ31" i="3"/>
  <c r="AK31" i="3"/>
  <c r="AN31" i="3"/>
  <c r="AO31" i="3"/>
  <c r="AR31" i="3"/>
  <c r="AS31" i="3" s="1"/>
  <c r="B31" i="2"/>
  <c r="C31" i="2"/>
  <c r="D31" i="2"/>
  <c r="AG31" i="2"/>
  <c r="AH31" i="2" s="1"/>
  <c r="AI31" i="2" s="1"/>
  <c r="AJ31" i="2"/>
  <c r="AK31" i="2"/>
  <c r="AO31" i="2"/>
  <c r="AR31" i="2"/>
  <c r="AS31" i="2" s="1"/>
  <c r="AM8" i="1"/>
  <c r="AQ8" i="1"/>
  <c r="AI8" i="1"/>
  <c r="AP31" i="3" l="1"/>
  <c r="AQ31" i="3" s="1"/>
  <c r="AL31" i="3"/>
  <c r="AM31" i="3" s="1"/>
  <c r="AL31" i="2"/>
  <c r="AM31" i="2" s="1"/>
  <c r="AP31" i="2"/>
  <c r="AQ31" i="2" s="1"/>
  <c r="B27" i="3"/>
  <c r="C27" i="3"/>
  <c r="D27" i="3"/>
  <c r="E27" i="3"/>
  <c r="AE27" i="3"/>
  <c r="AF27" i="3" s="1"/>
  <c r="AG27" i="3"/>
  <c r="AH27" i="3" s="1"/>
  <c r="AI27" i="3" s="1"/>
  <c r="AJ27" i="3"/>
  <c r="AK27" i="3"/>
  <c r="AN27" i="3"/>
  <c r="AO27" i="3"/>
  <c r="AR27" i="3"/>
  <c r="AS27" i="3" s="1"/>
  <c r="B28" i="3"/>
  <c r="C28" i="3"/>
  <c r="D28" i="3"/>
  <c r="E28" i="3"/>
  <c r="AE28" i="3"/>
  <c r="AF28" i="3" s="1"/>
  <c r="AG28" i="3"/>
  <c r="AH28" i="3" s="1"/>
  <c r="AI28" i="3" s="1"/>
  <c r="AJ28" i="3"/>
  <c r="AK28" i="3"/>
  <c r="AN28" i="3"/>
  <c r="AO28" i="3"/>
  <c r="AR28" i="3"/>
  <c r="AS28" i="3" s="1"/>
  <c r="B29" i="3"/>
  <c r="C29" i="3"/>
  <c r="D29" i="3"/>
  <c r="E29" i="3"/>
  <c r="AE29" i="3"/>
  <c r="AF29" i="3" s="1"/>
  <c r="AG29" i="3"/>
  <c r="AH29" i="3" s="1"/>
  <c r="AI29" i="3" s="1"/>
  <c r="AJ29" i="3"/>
  <c r="AK29" i="3"/>
  <c r="AN29" i="3"/>
  <c r="AO29" i="3"/>
  <c r="AR29" i="3"/>
  <c r="AS29" i="3" s="1"/>
  <c r="B30" i="3"/>
  <c r="C30" i="3"/>
  <c r="D30" i="3"/>
  <c r="E30" i="3"/>
  <c r="AE30" i="3"/>
  <c r="AF30" i="3" s="1"/>
  <c r="AG30" i="3"/>
  <c r="AH30" i="3" s="1"/>
  <c r="AI30" i="3" s="1"/>
  <c r="AJ30" i="3"/>
  <c r="AK30" i="3"/>
  <c r="AN30" i="3"/>
  <c r="AO30" i="3"/>
  <c r="AR30" i="3"/>
  <c r="AS30" i="3" s="1"/>
  <c r="AG27" i="2"/>
  <c r="AH27" i="2" s="1"/>
  <c r="AI27" i="2" s="1"/>
  <c r="AJ27" i="2"/>
  <c r="AK27" i="2"/>
  <c r="AO27" i="2"/>
  <c r="AR27" i="2"/>
  <c r="AS27" i="2" s="1"/>
  <c r="AG28" i="2"/>
  <c r="AH28" i="2" s="1"/>
  <c r="AI28" i="2" s="1"/>
  <c r="AJ28" i="2"/>
  <c r="AK28" i="2"/>
  <c r="AO28" i="2"/>
  <c r="AR28" i="2"/>
  <c r="AS28" i="2" s="1"/>
  <c r="AG29" i="2"/>
  <c r="AH29" i="2" s="1"/>
  <c r="AI29" i="2" s="1"/>
  <c r="AJ29" i="2"/>
  <c r="AK29" i="2"/>
  <c r="AO29" i="2"/>
  <c r="AR29" i="2"/>
  <c r="AS29" i="2" s="1"/>
  <c r="AG30" i="2"/>
  <c r="AH30" i="2" s="1"/>
  <c r="AI30" i="2" s="1"/>
  <c r="AJ30" i="2"/>
  <c r="AK30" i="2"/>
  <c r="AL30" i="2" s="1"/>
  <c r="AM30" i="2" s="1"/>
  <c r="AO30" i="2"/>
  <c r="AR30" i="2"/>
  <c r="AS30" i="2" s="1"/>
  <c r="B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AL29" i="3" l="1"/>
  <c r="AM29" i="3" s="1"/>
  <c r="AP28" i="3"/>
  <c r="AQ28" i="3" s="1"/>
  <c r="AL30" i="3"/>
  <c r="AM30" i="3" s="1"/>
  <c r="AP27" i="3"/>
  <c r="AQ27" i="3" s="1"/>
  <c r="AP30" i="3"/>
  <c r="AQ30" i="3" s="1"/>
  <c r="AP27" i="2"/>
  <c r="AQ27" i="2" s="1"/>
  <c r="AP29" i="2"/>
  <c r="AQ29" i="2" s="1"/>
  <c r="AL27" i="3"/>
  <c r="AM27" i="3" s="1"/>
  <c r="AP30" i="2"/>
  <c r="AQ30" i="2" s="1"/>
  <c r="AP28" i="2"/>
  <c r="AQ28" i="2" s="1"/>
  <c r="AP29" i="3"/>
  <c r="AQ29" i="3" s="1"/>
  <c r="AL28" i="3"/>
  <c r="AM28" i="3" s="1"/>
  <c r="AL28" i="2"/>
  <c r="AM28" i="2" s="1"/>
  <c r="AL29" i="2"/>
  <c r="AM29" i="2" s="1"/>
  <c r="AL27" i="2"/>
  <c r="AM27" i="2" s="1"/>
  <c r="B22" i="3"/>
  <c r="AE22" i="3"/>
  <c r="AF22" i="3" s="1"/>
  <c r="AG22" i="3"/>
  <c r="AH22" i="3" s="1"/>
  <c r="AI22" i="3" s="1"/>
  <c r="AJ22" i="3"/>
  <c r="AK22" i="3"/>
  <c r="AN22" i="3"/>
  <c r="AO22" i="3"/>
  <c r="AR22" i="3"/>
  <c r="AS22" i="3" s="1"/>
  <c r="B23" i="3"/>
  <c r="C23" i="3"/>
  <c r="D23" i="3"/>
  <c r="E23" i="3"/>
  <c r="B24" i="3"/>
  <c r="C24" i="3"/>
  <c r="D24" i="3"/>
  <c r="E24" i="3"/>
  <c r="AE24" i="3"/>
  <c r="AF24" i="3" s="1"/>
  <c r="AG24" i="3"/>
  <c r="AH24" i="3" s="1"/>
  <c r="AI24" i="3" s="1"/>
  <c r="AJ24" i="3"/>
  <c r="AK24" i="3"/>
  <c r="AN24" i="3"/>
  <c r="AO24" i="3"/>
  <c r="AR24" i="3"/>
  <c r="AS24" i="3" s="1"/>
  <c r="B25" i="3"/>
  <c r="C25" i="3"/>
  <c r="D25" i="3"/>
  <c r="E25" i="3"/>
  <c r="AE25" i="3"/>
  <c r="AF25" i="3" s="1"/>
  <c r="AG25" i="3"/>
  <c r="AH25" i="3" s="1"/>
  <c r="AI25" i="3" s="1"/>
  <c r="AJ25" i="3"/>
  <c r="AK25" i="3"/>
  <c r="AN25" i="3"/>
  <c r="AO25" i="3"/>
  <c r="AR25" i="3"/>
  <c r="AS25" i="3" s="1"/>
  <c r="B26" i="3"/>
  <c r="C26" i="3"/>
  <c r="D26" i="3"/>
  <c r="E26" i="3"/>
  <c r="AE26" i="3"/>
  <c r="AF26" i="3" s="1"/>
  <c r="AG26" i="3"/>
  <c r="AH26" i="3" s="1"/>
  <c r="AI26" i="3" s="1"/>
  <c r="AJ26" i="3"/>
  <c r="AK26" i="3"/>
  <c r="AN26" i="3"/>
  <c r="AO26" i="3"/>
  <c r="AR26" i="3"/>
  <c r="AS26" i="3" s="1"/>
  <c r="AE20" i="2"/>
  <c r="AF20" i="2" s="1"/>
  <c r="AG20" i="2"/>
  <c r="AH20" i="2" s="1"/>
  <c r="AI20" i="2" s="1"/>
  <c r="AJ20" i="2"/>
  <c r="AK20" i="2"/>
  <c r="AO20" i="2"/>
  <c r="AR20" i="2"/>
  <c r="AS20" i="2" s="1"/>
  <c r="AE21" i="2"/>
  <c r="AF21" i="2" s="1"/>
  <c r="AG21" i="2"/>
  <c r="AH21" i="2" s="1"/>
  <c r="AI21" i="2" s="1"/>
  <c r="AJ21" i="2"/>
  <c r="AK21" i="2"/>
  <c r="AO21" i="2"/>
  <c r="AR21" i="2"/>
  <c r="AS21" i="2" s="1"/>
  <c r="AE22" i="2"/>
  <c r="AF22" i="2" s="1"/>
  <c r="AG22" i="2"/>
  <c r="AH22" i="2" s="1"/>
  <c r="AI22" i="2" s="1"/>
  <c r="AJ22" i="2"/>
  <c r="AK22" i="2"/>
  <c r="AO22" i="2"/>
  <c r="AR22" i="2"/>
  <c r="AS22" i="2" s="1"/>
  <c r="AE23" i="2"/>
  <c r="AF23" i="2" s="1"/>
  <c r="AG23" i="2"/>
  <c r="AH23" i="2" s="1"/>
  <c r="AI23" i="2" s="1"/>
  <c r="AJ23" i="2"/>
  <c r="AK23" i="2"/>
  <c r="AO23" i="2"/>
  <c r="AR23" i="2"/>
  <c r="AS23" i="2" s="1"/>
  <c r="AE24" i="2"/>
  <c r="AF24" i="2" s="1"/>
  <c r="AG24" i="2"/>
  <c r="AH24" i="2" s="1"/>
  <c r="AI24" i="2" s="1"/>
  <c r="AJ24" i="2"/>
  <c r="AK24" i="2"/>
  <c r="AO24" i="2"/>
  <c r="AR24" i="2"/>
  <c r="AS24" i="2" s="1"/>
  <c r="AE25" i="2"/>
  <c r="AF25" i="2" s="1"/>
  <c r="AG25" i="2"/>
  <c r="AH25" i="2" s="1"/>
  <c r="AI25" i="2" s="1"/>
  <c r="AJ25" i="2"/>
  <c r="AK25" i="2"/>
  <c r="AO25" i="2"/>
  <c r="AR25" i="2"/>
  <c r="AS25" i="2" s="1"/>
  <c r="AE26" i="2"/>
  <c r="AF26" i="2" s="1"/>
  <c r="AG26" i="2"/>
  <c r="AH26" i="2" s="1"/>
  <c r="AI26" i="2" s="1"/>
  <c r="AJ26" i="2"/>
  <c r="AK26" i="2"/>
  <c r="AO26" i="2"/>
  <c r="AR26" i="2"/>
  <c r="AS26" i="2" s="1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AL26" i="3" l="1"/>
  <c r="AM26" i="3" s="1"/>
  <c r="AL26" i="2"/>
  <c r="AM26" i="2" s="1"/>
  <c r="AP26" i="2"/>
  <c r="AQ26" i="2" s="1"/>
  <c r="AL24" i="3"/>
  <c r="AM24" i="3" s="1"/>
  <c r="AP22" i="3"/>
  <c r="AQ22" i="3" s="1"/>
  <c r="AL24" i="2"/>
  <c r="AM24" i="2" s="1"/>
  <c r="AP22" i="2"/>
  <c r="AQ22" i="2" s="1"/>
  <c r="AL22" i="2"/>
  <c r="AM22" i="2" s="1"/>
  <c r="AP21" i="2"/>
  <c r="AQ21" i="2" s="1"/>
  <c r="AL21" i="2"/>
  <c r="AM21" i="2" s="1"/>
  <c r="AP24" i="2"/>
  <c r="AQ24" i="2" s="1"/>
  <c r="AL20" i="2"/>
  <c r="AM20" i="2" s="1"/>
  <c r="AP26" i="3"/>
  <c r="AQ26" i="3" s="1"/>
  <c r="AP24" i="3"/>
  <c r="AQ24" i="3" s="1"/>
  <c r="AL22" i="3"/>
  <c r="AM22" i="3" s="1"/>
  <c r="AP25" i="3"/>
  <c r="AQ25" i="3" s="1"/>
  <c r="AL25" i="3"/>
  <c r="AM25" i="3" s="1"/>
  <c r="AP25" i="2"/>
  <c r="AQ25" i="2" s="1"/>
  <c r="AL25" i="2"/>
  <c r="AM25" i="2" s="1"/>
  <c r="AP20" i="2"/>
  <c r="AQ20" i="2" s="1"/>
  <c r="AP23" i="2"/>
  <c r="AQ23" i="2" s="1"/>
  <c r="AL23" i="2"/>
  <c r="AM23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M32" i="7"/>
  <c r="N32" i="7" s="1"/>
  <c r="M33" i="7"/>
  <c r="M34" i="7"/>
  <c r="M36" i="7"/>
  <c r="M37" i="7"/>
  <c r="M38" i="7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I32" i="7"/>
  <c r="J32" i="7" s="1"/>
  <c r="I33" i="7"/>
  <c r="I34" i="7"/>
  <c r="I36" i="7"/>
  <c r="I37" i="7"/>
  <c r="I38" i="7"/>
  <c r="I44" i="7"/>
  <c r="J44" i="7" s="1"/>
  <c r="K44" i="7"/>
  <c r="L44" i="7" s="1"/>
  <c r="K38" i="7"/>
  <c r="K37" i="7"/>
  <c r="K36" i="7"/>
  <c r="K34" i="7"/>
  <c r="K33" i="7"/>
  <c r="K32" i="7"/>
  <c r="L32" i="7" s="1"/>
  <c r="K30" i="7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O32" i="7"/>
  <c r="P32" i="7" s="1"/>
  <c r="O33" i="7"/>
  <c r="O34" i="7"/>
  <c r="O36" i="7"/>
  <c r="O37" i="7"/>
  <c r="O38" i="7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G4" i="1"/>
  <c r="AH4" i="1" s="1"/>
  <c r="AI4" i="1" s="1"/>
  <c r="AJ4" i="1"/>
  <c r="AK4" i="1"/>
  <c r="AN4" i="1"/>
  <c r="AO4" i="1"/>
  <c r="AR4" i="1"/>
  <c r="AS4" i="1" s="1"/>
  <c r="O4" i="7" s="1"/>
  <c r="P4" i="7" s="1"/>
  <c r="I8" i="7"/>
  <c r="J8" i="7" s="1"/>
  <c r="O8" i="7"/>
  <c r="P8" i="7" s="1"/>
  <c r="G6" i="8"/>
  <c r="H6" i="8" s="1"/>
  <c r="G5" i="7"/>
  <c r="AI5" i="1"/>
  <c r="O5" i="7"/>
  <c r="P5" i="7" s="1"/>
  <c r="G28" i="7"/>
  <c r="I28" i="7"/>
  <c r="M28" i="7"/>
  <c r="O28" i="7"/>
  <c r="G27" i="7"/>
  <c r="H27" i="7" s="1"/>
  <c r="I27" i="7"/>
  <c r="K27" i="7"/>
  <c r="M27" i="7"/>
  <c r="O27" i="7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K39" i="7"/>
  <c r="M39" i="7"/>
  <c r="O39" i="7"/>
  <c r="I26" i="7"/>
  <c r="J26" i="7" s="1"/>
  <c r="K26" i="7"/>
  <c r="L26" i="7" s="1"/>
  <c r="G26" i="7"/>
  <c r="O26" i="7"/>
  <c r="P26" i="7" s="1"/>
  <c r="G29" i="7"/>
  <c r="I29" i="7"/>
  <c r="K29" i="7"/>
  <c r="M29" i="7"/>
  <c r="O29" i="7"/>
  <c r="G31" i="7"/>
  <c r="I31" i="7"/>
  <c r="K31" i="7"/>
  <c r="M31" i="7"/>
  <c r="O31" i="7"/>
  <c r="G35" i="7"/>
  <c r="I35" i="7"/>
  <c r="K35" i="7"/>
  <c r="M35" i="7"/>
  <c r="O35" i="7"/>
  <c r="AF7" i="1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I44" i="6"/>
  <c r="J44" i="6" s="1"/>
  <c r="M44" i="6"/>
  <c r="O44" i="6"/>
  <c r="P44" i="6" s="1"/>
  <c r="G43" i="6"/>
  <c r="I43" i="6"/>
  <c r="J43" i="6" s="1"/>
  <c r="K43" i="6"/>
  <c r="M43" i="6"/>
  <c r="N43" i="6" s="1"/>
  <c r="O43" i="6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I38" i="6"/>
  <c r="J38" i="6" s="1"/>
  <c r="K38" i="6"/>
  <c r="L38" i="6" s="1"/>
  <c r="O38" i="6"/>
  <c r="G37" i="6"/>
  <c r="I37" i="6"/>
  <c r="K37" i="6"/>
  <c r="L37" i="6" s="1"/>
  <c r="M37" i="6"/>
  <c r="N37" i="6" s="1"/>
  <c r="O37" i="6"/>
  <c r="P37" i="6" s="1"/>
  <c r="G36" i="6"/>
  <c r="H36" i="6" s="1"/>
  <c r="I36" i="6"/>
  <c r="J36" i="6" s="1"/>
  <c r="K36" i="6"/>
  <c r="L36" i="6" s="1"/>
  <c r="O36" i="6"/>
  <c r="G35" i="6"/>
  <c r="I35" i="6"/>
  <c r="K35" i="6"/>
  <c r="L35" i="6" s="1"/>
  <c r="M35" i="6"/>
  <c r="N35" i="6" s="1"/>
  <c r="O35" i="6"/>
  <c r="P35" i="6" s="1"/>
  <c r="G34" i="6"/>
  <c r="H34" i="6" s="1"/>
  <c r="I34" i="6"/>
  <c r="J34" i="6" s="1"/>
  <c r="K34" i="6"/>
  <c r="L34" i="6" s="1"/>
  <c r="O34" i="6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P32" i="6" s="1"/>
  <c r="G31" i="6"/>
  <c r="I31" i="6"/>
  <c r="K31" i="6"/>
  <c r="L31" i="6" s="1"/>
  <c r="M31" i="6"/>
  <c r="N31" i="6" s="1"/>
  <c r="O31" i="6"/>
  <c r="G30" i="6"/>
  <c r="I30" i="6"/>
  <c r="J30" i="6" s="1"/>
  <c r="K30" i="6"/>
  <c r="L30" i="6" s="1"/>
  <c r="O30" i="6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8" i="2"/>
  <c r="AF18" i="2" s="1"/>
  <c r="AG18" i="2"/>
  <c r="AH18" i="2" s="1"/>
  <c r="AI18" i="2" s="1"/>
  <c r="I18" i="6" s="1"/>
  <c r="J18" i="6" s="1"/>
  <c r="AJ18" i="2"/>
  <c r="AK18" i="2"/>
  <c r="AO18" i="2"/>
  <c r="AR18" i="2"/>
  <c r="AS18" i="2" s="1"/>
  <c r="O18" i="6" s="1"/>
  <c r="P18" i="6" s="1"/>
  <c r="AE17" i="2"/>
  <c r="AF17" i="2" s="1"/>
  <c r="G17" i="6" s="1"/>
  <c r="AG17" i="2"/>
  <c r="AH17" i="2" s="1"/>
  <c r="AI17" i="2" s="1"/>
  <c r="AJ17" i="2"/>
  <c r="AK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H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K6" i="2"/>
  <c r="AN6" i="2"/>
  <c r="AO6" i="2"/>
  <c r="AR6" i="2"/>
  <c r="AS6" i="2" s="1"/>
  <c r="O6" i="6" s="1"/>
  <c r="P6" i="6" s="1"/>
  <c r="AE4" i="2"/>
  <c r="AF4" i="2" s="1"/>
  <c r="G4" i="6" s="1"/>
  <c r="H4" i="6" s="1"/>
  <c r="AG4" i="2"/>
  <c r="AH4" i="2" s="1"/>
  <c r="AI4" i="2" s="1"/>
  <c r="I4" i="6" s="1"/>
  <c r="J4" i="6" s="1"/>
  <c r="AJ4" i="2"/>
  <c r="AK4" i="2"/>
  <c r="AN4" i="2"/>
  <c r="AO4" i="2"/>
  <c r="AR4" i="2"/>
  <c r="AS4" i="2" s="1"/>
  <c r="O4" i="6" s="1"/>
  <c r="P43" i="6"/>
  <c r="P39" i="6"/>
  <c r="P38" i="6"/>
  <c r="P36" i="6"/>
  <c r="P34" i="6"/>
  <c r="P31" i="6"/>
  <c r="P30" i="6"/>
  <c r="N44" i="6"/>
  <c r="L43" i="6"/>
  <c r="J42" i="6"/>
  <c r="J37" i="6"/>
  <c r="J33" i="6"/>
  <c r="H44" i="6"/>
  <c r="H43" i="6"/>
  <c r="H40" i="6"/>
  <c r="H38" i="6"/>
  <c r="H32" i="6"/>
  <c r="H30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N7" i="2"/>
  <c r="AO7" i="2"/>
  <c r="AR7" i="2"/>
  <c r="AS7" i="2" s="1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O19" i="2"/>
  <c r="AR19" i="2"/>
  <c r="AS19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K44" i="5"/>
  <c r="M44" i="5"/>
  <c r="N44" i="5" s="1"/>
  <c r="O44" i="5"/>
  <c r="G43" i="5"/>
  <c r="I43" i="5"/>
  <c r="K43" i="5"/>
  <c r="L43" i="5" s="1"/>
  <c r="M43" i="5"/>
  <c r="O43" i="5"/>
  <c r="P43" i="5" s="1"/>
  <c r="G42" i="5"/>
  <c r="I42" i="5"/>
  <c r="K42" i="5"/>
  <c r="M42" i="5"/>
  <c r="N42" i="5" s="1"/>
  <c r="O42" i="5"/>
  <c r="G40" i="5"/>
  <c r="H40" i="5" s="1"/>
  <c r="I40" i="5"/>
  <c r="J40" i="5" s="1"/>
  <c r="K40" i="5"/>
  <c r="L40" i="5" s="1"/>
  <c r="M40" i="5"/>
  <c r="N40" i="5" s="1"/>
  <c r="O40" i="5"/>
  <c r="P40" i="5" s="1"/>
  <c r="G39" i="5"/>
  <c r="I39" i="5"/>
  <c r="K39" i="5"/>
  <c r="L39" i="5" s="1"/>
  <c r="M39" i="5"/>
  <c r="N39" i="5" s="1"/>
  <c r="O39" i="5"/>
  <c r="G38" i="5"/>
  <c r="H38" i="5" s="1"/>
  <c r="I38" i="5"/>
  <c r="K38" i="5"/>
  <c r="L38" i="5" s="1"/>
  <c r="M38" i="5"/>
  <c r="N38" i="5" s="1"/>
  <c r="O38" i="5"/>
  <c r="P38" i="5" s="1"/>
  <c r="G37" i="5"/>
  <c r="H37" i="5" s="1"/>
  <c r="I37" i="5"/>
  <c r="J37" i="5" s="1"/>
  <c r="K37" i="5"/>
  <c r="M37" i="5"/>
  <c r="N37" i="5" s="1"/>
  <c r="O37" i="5"/>
  <c r="P37" i="5" s="1"/>
  <c r="G36" i="5"/>
  <c r="H36" i="5" s="1"/>
  <c r="I36" i="5"/>
  <c r="K36" i="5"/>
  <c r="L36" i="5" s="1"/>
  <c r="M36" i="5"/>
  <c r="N36" i="5" s="1"/>
  <c r="O36" i="5"/>
  <c r="P36" i="5" s="1"/>
  <c r="G35" i="5"/>
  <c r="H35" i="5" s="1"/>
  <c r="I35" i="5"/>
  <c r="J35" i="5" s="1"/>
  <c r="K35" i="5"/>
  <c r="L35" i="5" s="1"/>
  <c r="M35" i="5"/>
  <c r="N35" i="5" s="1"/>
  <c r="O35" i="5"/>
  <c r="G34" i="5"/>
  <c r="H34" i="5" s="1"/>
  <c r="I34" i="5"/>
  <c r="K34" i="5"/>
  <c r="L34" i="5" s="1"/>
  <c r="M34" i="5"/>
  <c r="N34" i="5" s="1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J29" i="5" s="1"/>
  <c r="K29" i="5"/>
  <c r="M29" i="5"/>
  <c r="N29" i="5" s="1"/>
  <c r="O29" i="5"/>
  <c r="P29" i="5" s="1"/>
  <c r="G28" i="5"/>
  <c r="H28" i="5" s="1"/>
  <c r="I28" i="5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N26" i="5" s="1"/>
  <c r="O26" i="5"/>
  <c r="P26" i="5" s="1"/>
  <c r="G24" i="5"/>
  <c r="H24" i="5" s="1"/>
  <c r="I24" i="5"/>
  <c r="J24" i="5" s="1"/>
  <c r="K24" i="5"/>
  <c r="L24" i="5" s="1"/>
  <c r="M24" i="5"/>
  <c r="N24" i="5" s="1"/>
  <c r="O24" i="5"/>
  <c r="P24" i="5" s="1"/>
  <c r="G23" i="5"/>
  <c r="H23" i="5" s="1"/>
  <c r="I23" i="5"/>
  <c r="M23" i="5"/>
  <c r="N23" i="5" s="1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1" i="3"/>
  <c r="AF21" i="3" s="1"/>
  <c r="AG21" i="3"/>
  <c r="AH21" i="3" s="1"/>
  <c r="AI21" i="3" s="1"/>
  <c r="AJ21" i="3"/>
  <c r="AK21" i="3"/>
  <c r="AN21" i="3"/>
  <c r="AO21" i="3"/>
  <c r="AR21" i="3"/>
  <c r="AS21" i="3" s="1"/>
  <c r="O21" i="5" s="1"/>
  <c r="P21" i="5" s="1"/>
  <c r="AE20" i="3"/>
  <c r="AF20" i="3" s="1"/>
  <c r="G20" i="5" s="1"/>
  <c r="H20" i="5" s="1"/>
  <c r="AG20" i="3"/>
  <c r="AH20" i="3" s="1"/>
  <c r="AI20" i="3" s="1"/>
  <c r="I20" i="5" s="1"/>
  <c r="J20" i="5" s="1"/>
  <c r="AJ20" i="3"/>
  <c r="AK20" i="3"/>
  <c r="AN20" i="3"/>
  <c r="AO20" i="3"/>
  <c r="AR20" i="3"/>
  <c r="AS20" i="3" s="1"/>
  <c r="AE18" i="3"/>
  <c r="AF18" i="3" s="1"/>
  <c r="G18" i="5" s="1"/>
  <c r="H18" i="5" s="1"/>
  <c r="AG18" i="3"/>
  <c r="AH18" i="3" s="1"/>
  <c r="AI18" i="3" s="1"/>
  <c r="I18" i="5" s="1"/>
  <c r="AJ18" i="3"/>
  <c r="AK18" i="3"/>
  <c r="AN18" i="3"/>
  <c r="AO18" i="3"/>
  <c r="AR18" i="3"/>
  <c r="AS18" i="3" s="1"/>
  <c r="O18" i="5" s="1"/>
  <c r="P18" i="5" s="1"/>
  <c r="I17" i="5"/>
  <c r="J17" i="5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P39" i="5"/>
  <c r="P35" i="5"/>
  <c r="N43" i="5"/>
  <c r="L44" i="5"/>
  <c r="L42" i="5"/>
  <c r="L37" i="5"/>
  <c r="L29" i="5"/>
  <c r="J44" i="5"/>
  <c r="J43" i="5"/>
  <c r="J42" i="5"/>
  <c r="J39" i="5"/>
  <c r="J38" i="5"/>
  <c r="J36" i="5"/>
  <c r="J34" i="5"/>
  <c r="J28" i="5"/>
  <c r="H44" i="5"/>
  <c r="H43" i="5"/>
  <c r="H42" i="5"/>
  <c r="H39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G7" i="5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AE19" i="3"/>
  <c r="AF19" i="3" s="1"/>
  <c r="G19" i="5" s="1"/>
  <c r="AG19" i="3"/>
  <c r="AH19" i="3" s="1"/>
  <c r="AI19" i="3" s="1"/>
  <c r="AJ19" i="3"/>
  <c r="AK19" i="3"/>
  <c r="AN19" i="3"/>
  <c r="AO19" i="3"/>
  <c r="AR19" i="3"/>
  <c r="AS19" i="3" s="1"/>
  <c r="O19" i="5" s="1"/>
  <c r="D1" i="13"/>
  <c r="G22" i="8"/>
  <c r="H22" i="8" s="1"/>
  <c r="G15" i="8"/>
  <c r="H15" i="8" s="1"/>
  <c r="G13" i="8"/>
  <c r="H13" i="8" s="1"/>
  <c r="G8" i="8"/>
  <c r="H8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22" i="11"/>
  <c r="H22" i="11" s="1"/>
  <c r="I22" i="11"/>
  <c r="J22" i="11" s="1"/>
  <c r="K22" i="11"/>
  <c r="L22" i="11" s="1"/>
  <c r="M22" i="11"/>
  <c r="N22" i="11" s="1"/>
  <c r="O22" i="11"/>
  <c r="P22" i="11" s="1"/>
  <c r="I20" i="11"/>
  <c r="J20" i="11" s="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A2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2" i="10"/>
  <c r="I22" i="10"/>
  <c r="J22" i="10" s="1"/>
  <c r="K22" i="10"/>
  <c r="L22" i="10" s="1"/>
  <c r="M22" i="10"/>
  <c r="N22" i="10" s="1"/>
  <c r="O22" i="10"/>
  <c r="P22" i="10" s="1"/>
  <c r="G21" i="10"/>
  <c r="H21" i="10" s="1"/>
  <c r="I21" i="10"/>
  <c r="J21" i="10" s="1"/>
  <c r="K21" i="10"/>
  <c r="L21" i="10" s="1"/>
  <c r="O21" i="10"/>
  <c r="P21" i="10" s="1"/>
  <c r="G20" i="10"/>
  <c r="H20" i="10" s="1"/>
  <c r="I20" i="10"/>
  <c r="J20" i="10" s="1"/>
  <c r="M20" i="10"/>
  <c r="N20" i="10" s="1"/>
  <c r="O20" i="10"/>
  <c r="P20" i="10" s="1"/>
  <c r="I18" i="10"/>
  <c r="J18" i="10" s="1"/>
  <c r="O18" i="10"/>
  <c r="P18" i="10" s="1"/>
  <c r="G17" i="10"/>
  <c r="H17" i="10" s="1"/>
  <c r="I11" i="10"/>
  <c r="J11" i="10" s="1"/>
  <c r="O11" i="10"/>
  <c r="P11" i="10" s="1"/>
  <c r="G8" i="10"/>
  <c r="H8" i="10" s="1"/>
  <c r="I8" i="10"/>
  <c r="J8" i="10" s="1"/>
  <c r="O6" i="10"/>
  <c r="O4" i="10"/>
  <c r="P4" i="10" s="1"/>
  <c r="A2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22" i="9"/>
  <c r="H22" i="9" s="1"/>
  <c r="I22" i="9"/>
  <c r="J22" i="9" s="1"/>
  <c r="K22" i="9"/>
  <c r="L22" i="9" s="1"/>
  <c r="M22" i="9"/>
  <c r="N22" i="9" s="1"/>
  <c r="O22" i="9"/>
  <c r="P22" i="9" s="1"/>
  <c r="I18" i="9"/>
  <c r="J18" i="9" s="1"/>
  <c r="G11" i="9"/>
  <c r="H11" i="9" s="1"/>
  <c r="G5" i="9"/>
  <c r="H5" i="9" s="1"/>
  <c r="A2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O19" i="9" l="1"/>
  <c r="P19" i="9" s="1"/>
  <c r="G7" i="9"/>
  <c r="H7" i="9" s="1"/>
  <c r="I13" i="10"/>
  <c r="J13" i="10" s="1"/>
  <c r="O19" i="10"/>
  <c r="P19" i="10" s="1"/>
  <c r="G16" i="10"/>
  <c r="H16" i="10" s="1"/>
  <c r="G13" i="10"/>
  <c r="H13" i="10" s="1"/>
  <c r="G7" i="10"/>
  <c r="H7" i="10" s="1"/>
  <c r="I6" i="10"/>
  <c r="J6" i="10" s="1"/>
  <c r="I5" i="10"/>
  <c r="J5" i="10" s="1"/>
  <c r="O18" i="9"/>
  <c r="P18" i="9" s="1"/>
  <c r="AP4" i="2"/>
  <c r="AQ4" i="2" s="1"/>
  <c r="M4" i="6" s="1"/>
  <c r="N4" i="6" s="1"/>
  <c r="AF4" i="1"/>
  <c r="G4" i="7" s="1"/>
  <c r="H4" i="7" s="1"/>
  <c r="J35" i="7"/>
  <c r="L31" i="7"/>
  <c r="N29" i="7"/>
  <c r="P39" i="7"/>
  <c r="J27" i="7"/>
  <c r="J28" i="7"/>
  <c r="P38" i="7"/>
  <c r="P33" i="7"/>
  <c r="L33" i="7"/>
  <c r="L38" i="7"/>
  <c r="J37" i="7"/>
  <c r="N36" i="7"/>
  <c r="N30" i="7"/>
  <c r="P35" i="7"/>
  <c r="J31" i="7"/>
  <c r="L29" i="7"/>
  <c r="N39" i="7"/>
  <c r="P27" i="7"/>
  <c r="P37" i="7"/>
  <c r="L34" i="7"/>
  <c r="J36" i="7"/>
  <c r="J30" i="7"/>
  <c r="N34" i="7"/>
  <c r="N35" i="7"/>
  <c r="P31" i="7"/>
  <c r="J29" i="7"/>
  <c r="L39" i="7"/>
  <c r="N27" i="7"/>
  <c r="P28" i="7"/>
  <c r="P36" i="7"/>
  <c r="P30" i="7"/>
  <c r="L30" i="7"/>
  <c r="L36" i="7"/>
  <c r="J34" i="7"/>
  <c r="N38" i="7"/>
  <c r="N33" i="7"/>
  <c r="L35" i="7"/>
  <c r="N31" i="7"/>
  <c r="P29" i="7"/>
  <c r="J39" i="7"/>
  <c r="L27" i="7"/>
  <c r="N28" i="7"/>
  <c r="P34" i="7"/>
  <c r="L37" i="7"/>
  <c r="J38" i="7"/>
  <c r="J33" i="7"/>
  <c r="N37" i="7"/>
  <c r="M7" i="9"/>
  <c r="N7" i="9" s="1"/>
  <c r="AL9" i="3"/>
  <c r="AM9" i="3" s="1"/>
  <c r="K9" i="5" s="1"/>
  <c r="L9" i="5" s="1"/>
  <c r="AP19" i="3"/>
  <c r="AQ19" i="3" s="1"/>
  <c r="M19" i="5" s="1"/>
  <c r="N19" i="5" s="1"/>
  <c r="AP15" i="3"/>
  <c r="AQ15" i="3" s="1"/>
  <c r="M15" i="5" s="1"/>
  <c r="K7" i="5"/>
  <c r="L7" i="5" s="1"/>
  <c r="O9" i="10"/>
  <c r="P9" i="10" s="1"/>
  <c r="G14" i="10"/>
  <c r="H14" i="10" s="1"/>
  <c r="G18" i="9"/>
  <c r="H18" i="9" s="1"/>
  <c r="G16" i="9"/>
  <c r="H16" i="9" s="1"/>
  <c r="G15" i="9"/>
  <c r="H15" i="9" s="1"/>
  <c r="I13" i="5"/>
  <c r="I6" i="9"/>
  <c r="J6" i="9" s="1"/>
  <c r="O16" i="10"/>
  <c r="P16" i="10" s="1"/>
  <c r="O14" i="10"/>
  <c r="P14" i="10" s="1"/>
  <c r="AF12" i="2"/>
  <c r="G12" i="6" s="1"/>
  <c r="H12" i="6" s="1"/>
  <c r="O12" i="10"/>
  <c r="P12" i="10" s="1"/>
  <c r="G10" i="10"/>
  <c r="H10" i="10" s="1"/>
  <c r="G9" i="10"/>
  <c r="H9" i="10" s="1"/>
  <c r="AL7" i="2"/>
  <c r="AM7" i="2" s="1"/>
  <c r="AL6" i="2"/>
  <c r="AM6" i="2" s="1"/>
  <c r="K6" i="10" s="1"/>
  <c r="L6" i="10" s="1"/>
  <c r="G4" i="10"/>
  <c r="H4" i="10" s="1"/>
  <c r="AI6" i="1"/>
  <c r="I6" i="7" s="1"/>
  <c r="AI7" i="1"/>
  <c r="I7" i="7" s="1"/>
  <c r="AS7" i="1"/>
  <c r="O7" i="7" s="1"/>
  <c r="G5" i="8"/>
  <c r="H5" i="8" s="1"/>
  <c r="G6" i="6"/>
  <c r="H6" i="6" s="1"/>
  <c r="G6" i="10"/>
  <c r="H6" i="10" s="1"/>
  <c r="AL19" i="3"/>
  <c r="AM19" i="3" s="1"/>
  <c r="AP6" i="2"/>
  <c r="AQ6" i="2" s="1"/>
  <c r="M6" i="6" s="1"/>
  <c r="N6" i="6" s="1"/>
  <c r="K17" i="5"/>
  <c r="L17" i="5" s="1"/>
  <c r="AL4" i="2"/>
  <c r="AM4" i="2" s="1"/>
  <c r="I21" i="5"/>
  <c r="J21" i="5" s="1"/>
  <c r="I21" i="9"/>
  <c r="J21" i="9" s="1"/>
  <c r="I9" i="9"/>
  <c r="J9" i="9" s="1"/>
  <c r="I15" i="9"/>
  <c r="J15" i="9" s="1"/>
  <c r="AP12" i="3"/>
  <c r="AQ12" i="3" s="1"/>
  <c r="M12" i="9" s="1"/>
  <c r="N12" i="9" s="1"/>
  <c r="AP10" i="3"/>
  <c r="AQ10" i="3" s="1"/>
  <c r="M10" i="5" s="1"/>
  <c r="N10" i="5" s="1"/>
  <c r="AP18" i="3"/>
  <c r="AQ18" i="3" s="1"/>
  <c r="M18" i="9" s="1"/>
  <c r="N18" i="9" s="1"/>
  <c r="AP21" i="3"/>
  <c r="AQ21" i="3" s="1"/>
  <c r="M21" i="5" s="1"/>
  <c r="N21" i="5" s="1"/>
  <c r="AP8" i="2"/>
  <c r="AQ8" i="2" s="1"/>
  <c r="M8" i="6" s="1"/>
  <c r="N8" i="6" s="1"/>
  <c r="I15" i="10"/>
  <c r="J15" i="10" s="1"/>
  <c r="I16" i="10"/>
  <c r="J16" i="10" s="1"/>
  <c r="G19" i="10"/>
  <c r="H19" i="10" s="1"/>
  <c r="AL9" i="2"/>
  <c r="AM9" i="2" s="1"/>
  <c r="AL11" i="2"/>
  <c r="AM11" i="2" s="1"/>
  <c r="K11" i="10" s="1"/>
  <c r="L11" i="10" s="1"/>
  <c r="AL14" i="2"/>
  <c r="AM14" i="2" s="1"/>
  <c r="AL18" i="2"/>
  <c r="AM18" i="2" s="1"/>
  <c r="K18" i="10" s="1"/>
  <c r="G18" i="6"/>
  <c r="H18" i="6" s="1"/>
  <c r="G18" i="10"/>
  <c r="H18" i="10" s="1"/>
  <c r="P6" i="10"/>
  <c r="I4" i="10"/>
  <c r="J4" i="10" s="1"/>
  <c r="O5" i="10"/>
  <c r="P5" i="10" s="1"/>
  <c r="G5" i="10"/>
  <c r="H5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I19" i="10"/>
  <c r="J19" i="10" s="1"/>
  <c r="AP13" i="2"/>
  <c r="AQ13" i="2" s="1"/>
  <c r="M13" i="6" s="1"/>
  <c r="N13" i="6" s="1"/>
  <c r="AL11" i="3"/>
  <c r="AM11" i="3" s="1"/>
  <c r="K11" i="9" s="1"/>
  <c r="L11" i="9" s="1"/>
  <c r="AL21" i="3"/>
  <c r="AM21" i="3" s="1"/>
  <c r="K21" i="5" s="1"/>
  <c r="O21" i="9"/>
  <c r="P21" i="9" s="1"/>
  <c r="G20" i="9"/>
  <c r="H20" i="9" s="1"/>
  <c r="I20" i="9"/>
  <c r="J20" i="9" s="1"/>
  <c r="O16" i="9"/>
  <c r="P16" i="9" s="1"/>
  <c r="AL15" i="3"/>
  <c r="AM15" i="3" s="1"/>
  <c r="K15" i="9" s="1"/>
  <c r="G14" i="9"/>
  <c r="H14" i="9" s="1"/>
  <c r="AL12" i="3"/>
  <c r="AM12" i="3" s="1"/>
  <c r="K12" i="5" s="1"/>
  <c r="L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K4" i="5" s="1"/>
  <c r="L4" i="5" s="1"/>
  <c r="I4" i="9"/>
  <c r="J4" i="9" s="1"/>
  <c r="I19" i="5"/>
  <c r="I19" i="9"/>
  <c r="J19" i="9" s="1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I12" i="5"/>
  <c r="J12" i="5" s="1"/>
  <c r="I12" i="9"/>
  <c r="J12" i="9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G9" i="5"/>
  <c r="H9" i="5" s="1"/>
  <c r="G9" i="9"/>
  <c r="H9" i="9" s="1"/>
  <c r="G10" i="5"/>
  <c r="H10" i="5" s="1"/>
  <c r="G10" i="9"/>
  <c r="H10" i="9" s="1"/>
  <c r="I11" i="9"/>
  <c r="J11" i="9" s="1"/>
  <c r="O12" i="9"/>
  <c r="P12" i="9" s="1"/>
  <c r="O14" i="9"/>
  <c r="P14" i="9" s="1"/>
  <c r="I17" i="9"/>
  <c r="J17" i="9" s="1"/>
  <c r="G19" i="9"/>
  <c r="H19" i="9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M18" i="5"/>
  <c r="N18" i="5" s="1"/>
  <c r="O20" i="5"/>
  <c r="P20" i="5" s="1"/>
  <c r="O20" i="9"/>
  <c r="P20" i="9" s="1"/>
  <c r="G21" i="5"/>
  <c r="H21" i="5" s="1"/>
  <c r="G21" i="9"/>
  <c r="H21" i="9" s="1"/>
  <c r="AP4" i="3"/>
  <c r="AQ4" i="3" s="1"/>
  <c r="AP14" i="3"/>
  <c r="AQ14" i="3" s="1"/>
  <c r="AL14" i="3"/>
  <c r="AM14" i="3" s="1"/>
  <c r="AL20" i="3"/>
  <c r="AM20" i="3" s="1"/>
  <c r="I12" i="6"/>
  <c r="J12" i="6" s="1"/>
  <c r="I12" i="10"/>
  <c r="O13" i="6"/>
  <c r="P13" i="6" s="1"/>
  <c r="O13" i="10"/>
  <c r="P13" i="10" s="1"/>
  <c r="I10" i="6"/>
  <c r="J10" i="6" s="1"/>
  <c r="I10" i="10"/>
  <c r="G11" i="6"/>
  <c r="H11" i="6" s="1"/>
  <c r="G11" i="10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AP18" i="2"/>
  <c r="AQ18" i="2" s="1"/>
  <c r="K21" i="7"/>
  <c r="L21" i="7" s="1"/>
  <c r="K21" i="11"/>
  <c r="L21" i="11" s="1"/>
  <c r="O11" i="11"/>
  <c r="P11" i="11" s="1"/>
  <c r="G18" i="11"/>
  <c r="H18" i="11" s="1"/>
  <c r="O21" i="11"/>
  <c r="P21" i="11" s="1"/>
  <c r="I21" i="11"/>
  <c r="J21" i="11" s="1"/>
  <c r="O11" i="8"/>
  <c r="P11" i="8" s="1"/>
  <c r="G10" i="8"/>
  <c r="H10" i="8" s="1"/>
  <c r="G14" i="8"/>
  <c r="H14" i="8" s="1"/>
  <c r="G18" i="8"/>
  <c r="H18" i="8" s="1"/>
  <c r="K11" i="7"/>
  <c r="L11" i="7" s="1"/>
  <c r="K12" i="7"/>
  <c r="L12" i="7" s="1"/>
  <c r="K18" i="11"/>
  <c r="L18" i="11" s="1"/>
  <c r="G5" i="11"/>
  <c r="H5" i="11" s="1"/>
  <c r="G17" i="8"/>
  <c r="H17" i="8" s="1"/>
  <c r="G21" i="11"/>
  <c r="H21" i="11" s="1"/>
  <c r="G21" i="8"/>
  <c r="H21" i="8" s="1"/>
  <c r="G19" i="11"/>
  <c r="H19" i="11" s="1"/>
  <c r="O19" i="11"/>
  <c r="P19" i="11" s="1"/>
  <c r="I18" i="11"/>
  <c r="J18" i="11" s="1"/>
  <c r="O18" i="11"/>
  <c r="P18" i="11" s="1"/>
  <c r="O18" i="8"/>
  <c r="P18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G10" i="11"/>
  <c r="H10" i="11" s="1"/>
  <c r="O8" i="11"/>
  <c r="P8" i="11" s="1"/>
  <c r="I6" i="11"/>
  <c r="J6" i="11" s="1"/>
  <c r="AM5" i="1"/>
  <c r="O5" i="11"/>
  <c r="P5" i="11" s="1"/>
  <c r="G4" i="11"/>
  <c r="H4" i="11" s="1"/>
  <c r="AP4" i="1"/>
  <c r="AQ4" i="1" s="1"/>
  <c r="M4" i="7" s="1"/>
  <c r="AL4" i="1"/>
  <c r="AM4" i="1" s="1"/>
  <c r="K4" i="7" s="1"/>
  <c r="L4" i="7" s="1"/>
  <c r="M9" i="11"/>
  <c r="N9" i="11" s="1"/>
  <c r="O4" i="11"/>
  <c r="P4" i="11" s="1"/>
  <c r="I11" i="7"/>
  <c r="I11" i="11"/>
  <c r="J11" i="11" s="1"/>
  <c r="I12" i="7"/>
  <c r="J12" i="7" s="1"/>
  <c r="I12" i="11"/>
  <c r="J12" i="11" s="1"/>
  <c r="I5" i="7"/>
  <c r="J5" i="7" s="1"/>
  <c r="I5" i="11"/>
  <c r="J5" i="11" s="1"/>
  <c r="O6" i="7"/>
  <c r="P6" i="7" s="1"/>
  <c r="O6" i="11"/>
  <c r="P6" i="11" s="1"/>
  <c r="G6" i="7"/>
  <c r="H6" i="7" s="1"/>
  <c r="G6" i="11"/>
  <c r="H6" i="11" s="1"/>
  <c r="K13" i="7"/>
  <c r="L13" i="7" s="1"/>
  <c r="K13" i="11"/>
  <c r="L13" i="11" s="1"/>
  <c r="I9" i="7"/>
  <c r="I9" i="11"/>
  <c r="J9" i="11" s="1"/>
  <c r="K14" i="11"/>
  <c r="L14" i="11" s="1"/>
  <c r="G19" i="8"/>
  <c r="H19" i="8" s="1"/>
  <c r="I19" i="7"/>
  <c r="J19" i="7" s="1"/>
  <c r="I19" i="11"/>
  <c r="J19" i="11" s="1"/>
  <c r="K16" i="7"/>
  <c r="L16" i="7" s="1"/>
  <c r="G12" i="7"/>
  <c r="H12" i="7" s="1"/>
  <c r="G12" i="8"/>
  <c r="H12" i="8" s="1"/>
  <c r="G7" i="7"/>
  <c r="H7" i="7" s="1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20" i="11"/>
  <c r="P20" i="11" s="1"/>
  <c r="O13" i="7"/>
  <c r="P13" i="7" s="1"/>
  <c r="O13" i="11"/>
  <c r="P13" i="11" s="1"/>
  <c r="G20" i="7"/>
  <c r="H20" i="7" s="1"/>
  <c r="G20" i="8"/>
  <c r="H20" i="8" s="1"/>
  <c r="G20" i="11"/>
  <c r="H20" i="11" s="1"/>
  <c r="G13" i="7"/>
  <c r="H13" i="7" s="1"/>
  <c r="G13" i="11"/>
  <c r="H13" i="11" s="1"/>
  <c r="G9" i="7"/>
  <c r="H9" i="7" s="1"/>
  <c r="G9" i="8"/>
  <c r="H9" i="8" s="1"/>
  <c r="K20" i="7"/>
  <c r="L20" i="7" s="1"/>
  <c r="K20" i="11"/>
  <c r="L20" i="11" s="1"/>
  <c r="I17" i="7"/>
  <c r="I17" i="11"/>
  <c r="J17" i="11" s="1"/>
  <c r="I14" i="7"/>
  <c r="I14" i="11"/>
  <c r="J14" i="11" s="1"/>
  <c r="M9" i="7"/>
  <c r="N9" i="7" s="1"/>
  <c r="AQ6" i="1"/>
  <c r="AM6" i="1"/>
  <c r="O15" i="5"/>
  <c r="P15" i="5" s="1"/>
  <c r="O15" i="9"/>
  <c r="P15" i="9" s="1"/>
  <c r="Q22" i="10"/>
  <c r="R22" i="10" s="1"/>
  <c r="S22" i="10" s="1"/>
  <c r="H22" i="10"/>
  <c r="O21" i="8"/>
  <c r="P21" i="8" s="1"/>
  <c r="I15" i="11"/>
  <c r="J15" i="11" s="1"/>
  <c r="G11" i="11"/>
  <c r="H11" i="11" s="1"/>
  <c r="G11" i="8"/>
  <c r="H11" i="8" s="1"/>
  <c r="I22" i="8"/>
  <c r="J22" i="8" s="1"/>
  <c r="K22" i="8"/>
  <c r="L22" i="8" s="1"/>
  <c r="Q22" i="9"/>
  <c r="R22" i="9" s="1"/>
  <c r="S22" i="9" s="1"/>
  <c r="J18" i="5"/>
  <c r="I18" i="8"/>
  <c r="L27" i="5"/>
  <c r="P4" i="6"/>
  <c r="J8" i="6"/>
  <c r="P17" i="6"/>
  <c r="J20" i="6"/>
  <c r="I20" i="8"/>
  <c r="N22" i="6"/>
  <c r="M22" i="8"/>
  <c r="J35" i="6"/>
  <c r="Q22" i="11"/>
  <c r="R22" i="11" s="1"/>
  <c r="S22" i="11" s="1"/>
  <c r="P9" i="5"/>
  <c r="O9" i="8"/>
  <c r="P9" i="8" s="1"/>
  <c r="J10" i="5"/>
  <c r="J23" i="5"/>
  <c r="J26" i="5"/>
  <c r="P22" i="6"/>
  <c r="O22" i="8"/>
  <c r="P22" i="8" s="1"/>
  <c r="J24" i="6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9" i="2"/>
  <c r="AQ19" i="2" s="1"/>
  <c r="AL19" i="2"/>
  <c r="AM19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8" i="3"/>
  <c r="AM18" i="3" s="1"/>
  <c r="AP20" i="3"/>
  <c r="AQ20" i="3" s="1"/>
  <c r="AQ7" i="1"/>
  <c r="AQ5" i="1"/>
  <c r="P19" i="5"/>
  <c r="O19" i="8"/>
  <c r="P19" i="8" s="1"/>
  <c r="P16" i="5"/>
  <c r="O16" i="8"/>
  <c r="P16" i="8" s="1"/>
  <c r="P5" i="5"/>
  <c r="O5" i="8"/>
  <c r="P5" i="8" s="1"/>
  <c r="J6" i="5"/>
  <c r="P33" i="5"/>
  <c r="M33" i="5"/>
  <c r="L33" i="5"/>
  <c r="I33" i="5"/>
  <c r="P41" i="5"/>
  <c r="M41" i="5"/>
  <c r="L41" i="5"/>
  <c r="I41" i="5"/>
  <c r="P32" i="5"/>
  <c r="M32" i="5"/>
  <c r="L32" i="5"/>
  <c r="I32" i="5"/>
  <c r="P25" i="5"/>
  <c r="M25" i="5"/>
  <c r="L25" i="5"/>
  <c r="I25" i="5"/>
  <c r="N15" i="5"/>
  <c r="J15" i="5"/>
  <c r="I15" i="8"/>
  <c r="P12" i="5"/>
  <c r="O12" i="8"/>
  <c r="P12" i="8" s="1"/>
  <c r="H8" i="5"/>
  <c r="H19" i="5"/>
  <c r="H16" i="5"/>
  <c r="H5" i="5"/>
  <c r="H33" i="5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H17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Q25" i="5" l="1"/>
  <c r="R25" i="5" s="1"/>
  <c r="S25" i="5" s="1"/>
  <c r="M7" i="5"/>
  <c r="N7" i="5" s="1"/>
  <c r="K18" i="6"/>
  <c r="L18" i="6" s="1"/>
  <c r="G12" i="10"/>
  <c r="H12" i="10" s="1"/>
  <c r="M6" i="10"/>
  <c r="N6" i="10" s="1"/>
  <c r="K6" i="6"/>
  <c r="L6" i="6" s="1"/>
  <c r="M4" i="10"/>
  <c r="N4" i="10" s="1"/>
  <c r="M19" i="9"/>
  <c r="N19" i="9" s="1"/>
  <c r="M12" i="5"/>
  <c r="N12" i="5" s="1"/>
  <c r="K11" i="5"/>
  <c r="L11" i="5" s="1"/>
  <c r="K9" i="9"/>
  <c r="L9" i="9" s="1"/>
  <c r="O8" i="8"/>
  <c r="P8" i="8" s="1"/>
  <c r="K7" i="9"/>
  <c r="L7" i="9" s="1"/>
  <c r="M15" i="9"/>
  <c r="N15" i="9" s="1"/>
  <c r="G4" i="8"/>
  <c r="H4" i="8" s="1"/>
  <c r="C11" i="13" s="1"/>
  <c r="I13" i="9"/>
  <c r="J13" i="9" s="1"/>
  <c r="Q33" i="5"/>
  <c r="R33" i="5" s="1"/>
  <c r="S33" i="5" s="1"/>
  <c r="I21" i="8"/>
  <c r="J21" i="8" s="1"/>
  <c r="O17" i="8"/>
  <c r="P17" i="8" s="1"/>
  <c r="K17" i="9"/>
  <c r="L17" i="9" s="1"/>
  <c r="K15" i="5"/>
  <c r="L15" i="5" s="1"/>
  <c r="J13" i="5"/>
  <c r="I13" i="8"/>
  <c r="J13" i="8" s="1"/>
  <c r="M10" i="9"/>
  <c r="N10" i="9" s="1"/>
  <c r="O10" i="8"/>
  <c r="P10" i="8" s="1"/>
  <c r="I5" i="8"/>
  <c r="J5" i="8" s="1"/>
  <c r="K4" i="9"/>
  <c r="L4" i="9" s="1"/>
  <c r="M13" i="10"/>
  <c r="N13" i="10" s="1"/>
  <c r="K11" i="6"/>
  <c r="L11" i="6" s="1"/>
  <c r="I10" i="8"/>
  <c r="J10" i="8" s="1"/>
  <c r="M8" i="10"/>
  <c r="N8" i="10" s="1"/>
  <c r="K7" i="6"/>
  <c r="L7" i="6" s="1"/>
  <c r="K7" i="10"/>
  <c r="L7" i="10" s="1"/>
  <c r="J6" i="7"/>
  <c r="I6" i="8"/>
  <c r="J6" i="8" s="1"/>
  <c r="J7" i="7"/>
  <c r="I7" i="8"/>
  <c r="J7" i="8" s="1"/>
  <c r="I7" i="11"/>
  <c r="J7" i="11" s="1"/>
  <c r="AM7" i="1"/>
  <c r="K7" i="7" s="1"/>
  <c r="L7" i="7" s="1"/>
  <c r="P7" i="7"/>
  <c r="O7" i="8"/>
  <c r="P7" i="8" s="1"/>
  <c r="O7" i="11"/>
  <c r="P7" i="11" s="1"/>
  <c r="K4" i="11"/>
  <c r="L4" i="11" s="1"/>
  <c r="K4" i="6"/>
  <c r="K4" i="8" s="1"/>
  <c r="L4" i="8" s="1"/>
  <c r="K4" i="10"/>
  <c r="L4" i="10" s="1"/>
  <c r="Q32" i="5"/>
  <c r="R32" i="5" s="1"/>
  <c r="S32" i="5" s="1"/>
  <c r="Q41" i="5"/>
  <c r="R41" i="5" s="1"/>
  <c r="S41" i="5" s="1"/>
  <c r="K19" i="5"/>
  <c r="L19" i="5" s="1"/>
  <c r="K19" i="9"/>
  <c r="L19" i="9" s="1"/>
  <c r="K21" i="9"/>
  <c r="L21" i="9" s="1"/>
  <c r="M21" i="9"/>
  <c r="N21" i="9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I19" i="8"/>
  <c r="J19" i="8" s="1"/>
  <c r="L21" i="5"/>
  <c r="K21" i="8"/>
  <c r="L21" i="8" s="1"/>
  <c r="Q21" i="5"/>
  <c r="R21" i="5" s="1"/>
  <c r="S21" i="5" s="1"/>
  <c r="J19" i="5"/>
  <c r="I16" i="8"/>
  <c r="J16" i="8" s="1"/>
  <c r="L15" i="9"/>
  <c r="O15" i="8"/>
  <c r="P15" i="8" s="1"/>
  <c r="K12" i="9"/>
  <c r="L12" i="9" s="1"/>
  <c r="M9" i="5"/>
  <c r="N9" i="5" s="1"/>
  <c r="M9" i="9"/>
  <c r="M8" i="9"/>
  <c r="N8" i="9" s="1"/>
  <c r="O6" i="8"/>
  <c r="P6" i="8" s="1"/>
  <c r="O4" i="8"/>
  <c r="P4" i="8" s="1"/>
  <c r="M17" i="5"/>
  <c r="N17" i="5" s="1"/>
  <c r="M17" i="9"/>
  <c r="N17" i="9" s="1"/>
  <c r="M14" i="5"/>
  <c r="N14" i="5" s="1"/>
  <c r="M14" i="9"/>
  <c r="N14" i="9" s="1"/>
  <c r="K20" i="5"/>
  <c r="L20" i="5" s="1"/>
  <c r="K20" i="9"/>
  <c r="L20" i="9" s="1"/>
  <c r="K14" i="5"/>
  <c r="K14" i="9"/>
  <c r="M4" i="5"/>
  <c r="M4" i="8" s="1"/>
  <c r="N4" i="8" s="1"/>
  <c r="M4" i="9"/>
  <c r="N4" i="9" s="1"/>
  <c r="H4" i="9"/>
  <c r="M18" i="6"/>
  <c r="M18" i="10"/>
  <c r="N18" i="10" s="1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L18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K5" i="7"/>
  <c r="L5" i="7" s="1"/>
  <c r="K5" i="11"/>
  <c r="L5" i="11" s="1"/>
  <c r="M4" i="11"/>
  <c r="N4" i="11" s="1"/>
  <c r="I4" i="8"/>
  <c r="J4" i="8" s="1"/>
  <c r="Q4" i="7"/>
  <c r="R4" i="7" s="1"/>
  <c r="S4" i="7" s="1"/>
  <c r="M13" i="7"/>
  <c r="M13" i="11"/>
  <c r="M17" i="7"/>
  <c r="M17" i="11"/>
  <c r="N17" i="11" s="1"/>
  <c r="M20" i="7"/>
  <c r="M20" i="11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K19" i="11"/>
  <c r="J14" i="7"/>
  <c r="I14" i="8"/>
  <c r="J14" i="8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i="7" s="1"/>
  <c r="M19" i="11"/>
  <c r="N19" i="11" s="1"/>
  <c r="P20" i="7"/>
  <c r="O20" i="8"/>
  <c r="P20" i="8" s="1"/>
  <c r="N4" i="7"/>
  <c r="J9" i="7"/>
  <c r="I9" i="8"/>
  <c r="J9" i="8" s="1"/>
  <c r="J11" i="7"/>
  <c r="I11" i="8"/>
  <c r="J11" i="8" s="1"/>
  <c r="M5" i="7"/>
  <c r="M5" i="11"/>
  <c r="M25" i="7"/>
  <c r="M26" i="7"/>
  <c r="M15" i="7"/>
  <c r="M15" i="11"/>
  <c r="K44" i="6"/>
  <c r="M38" i="6"/>
  <c r="M34" i="6"/>
  <c r="M30" i="6"/>
  <c r="M20" i="5"/>
  <c r="M20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1" i="6"/>
  <c r="M21" i="10"/>
  <c r="M14" i="6"/>
  <c r="M14" i="10"/>
  <c r="M9" i="6"/>
  <c r="M9" i="10"/>
  <c r="M7" i="6"/>
  <c r="M7" i="10"/>
  <c r="M19" i="6"/>
  <c r="M19" i="10"/>
  <c r="N19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M8" i="7"/>
  <c r="M8" i="11"/>
  <c r="K28" i="7"/>
  <c r="K24" i="7"/>
  <c r="M7" i="7"/>
  <c r="M7" i="11"/>
  <c r="M16" i="7"/>
  <c r="M16" i="11"/>
  <c r="M40" i="6"/>
  <c r="M36" i="6"/>
  <c r="M32" i="6"/>
  <c r="K23" i="5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0" i="6"/>
  <c r="K20" i="10"/>
  <c r="K13" i="6"/>
  <c r="K13" i="10"/>
  <c r="K8" i="6"/>
  <c r="K8" i="10"/>
  <c r="K19" i="6"/>
  <c r="K19" i="10"/>
  <c r="K15" i="6"/>
  <c r="K15" i="10"/>
  <c r="K41" i="6"/>
  <c r="K5" i="6"/>
  <c r="K5" i="10"/>
  <c r="K16" i="6"/>
  <c r="K16" i="10"/>
  <c r="M27" i="5"/>
  <c r="N22" i="8"/>
  <c r="Q22" i="8"/>
  <c r="R22" i="8" s="1"/>
  <c r="S22" i="8" s="1"/>
  <c r="J20" i="8"/>
  <c r="J18" i="8"/>
  <c r="J15" i="8"/>
  <c r="J25" i="5"/>
  <c r="N25" i="5"/>
  <c r="J32" i="5"/>
  <c r="N32" i="5"/>
  <c r="J41" i="5"/>
  <c r="N41" i="5"/>
  <c r="J33" i="5"/>
  <c r="N33" i="5"/>
  <c r="Q12" i="5" l="1"/>
  <c r="R12" i="5" s="1"/>
  <c r="S12" i="5" s="1"/>
  <c r="Q7" i="5"/>
  <c r="R7" i="5" s="1"/>
  <c r="S7" i="5" s="1"/>
  <c r="Q7" i="9"/>
  <c r="R7" i="9" s="1"/>
  <c r="S7" i="9" s="1"/>
  <c r="Q6" i="10"/>
  <c r="R6" i="10" s="1"/>
  <c r="S6" i="10" s="1"/>
  <c r="Q6" i="6"/>
  <c r="R6" i="6" s="1"/>
  <c r="S6" i="6" s="1"/>
  <c r="Q19" i="9"/>
  <c r="R19" i="9" s="1"/>
  <c r="S19" i="9" s="1"/>
  <c r="Q19" i="5"/>
  <c r="R19" i="5" s="1"/>
  <c r="S19" i="5" s="1"/>
  <c r="Q17" i="5"/>
  <c r="R17" i="5" s="1"/>
  <c r="S17" i="5" s="1"/>
  <c r="Q15" i="9"/>
  <c r="R15" i="9" s="1"/>
  <c r="S15" i="9" s="1"/>
  <c r="Q4" i="10"/>
  <c r="R4" i="10" s="1"/>
  <c r="S4" i="10" s="1"/>
  <c r="C10" i="13"/>
  <c r="Q15" i="5"/>
  <c r="R15" i="5" s="1"/>
  <c r="S15" i="5" s="1"/>
  <c r="K11" i="8"/>
  <c r="L11" i="8" s="1"/>
  <c r="Q17" i="9"/>
  <c r="R17" i="9" s="1"/>
  <c r="S17" i="9" s="1"/>
  <c r="K7" i="8"/>
  <c r="L7" i="8" s="1"/>
  <c r="K7" i="11"/>
  <c r="L7" i="11" s="1"/>
  <c r="Q18" i="10"/>
  <c r="R18" i="10" s="1"/>
  <c r="S18" i="10" s="1"/>
  <c r="L4" i="6"/>
  <c r="Q4" i="6"/>
  <c r="R4" i="6" s="1"/>
  <c r="S4" i="6" s="1"/>
  <c r="Q21" i="9"/>
  <c r="R21" i="9" s="1"/>
  <c r="S21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1" i="11"/>
  <c r="Q21" i="11"/>
  <c r="R21" i="11" s="1"/>
  <c r="S21" i="11" s="1"/>
  <c r="N18" i="11"/>
  <c r="Q18" i="11"/>
  <c r="R18" i="11" s="1"/>
  <c r="S18" i="11" s="1"/>
  <c r="N14" i="11"/>
  <c r="Q14" i="11"/>
  <c r="R14" i="11" s="1"/>
  <c r="S14" i="11" s="1"/>
  <c r="N10" i="11"/>
  <c r="Q10" i="11"/>
  <c r="R10" i="11" s="1"/>
  <c r="S10" i="11" s="1"/>
  <c r="J17" i="8"/>
  <c r="L19" i="11"/>
  <c r="Q19" i="11"/>
  <c r="R19" i="11" s="1"/>
  <c r="S19" i="11" s="1"/>
  <c r="N11" i="11"/>
  <c r="Q11" i="11"/>
  <c r="R11" i="11" s="1"/>
  <c r="S11" i="11" s="1"/>
  <c r="L17" i="11"/>
  <c r="Q17" i="11"/>
  <c r="R17" i="11" s="1"/>
  <c r="S17" i="11" s="1"/>
  <c r="N20" i="11"/>
  <c r="Q20" i="11"/>
  <c r="R20" i="11" s="1"/>
  <c r="S20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8" i="8"/>
  <c r="N18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9" i="10"/>
  <c r="Q19" i="10"/>
  <c r="R19" i="10" s="1"/>
  <c r="S19" i="10" s="1"/>
  <c r="Q8" i="10"/>
  <c r="R8" i="10" s="1"/>
  <c r="S8" i="10" s="1"/>
  <c r="L8" i="10"/>
  <c r="L13" i="10"/>
  <c r="Q13" i="10"/>
  <c r="R13" i="10" s="1"/>
  <c r="S13" i="10" s="1"/>
  <c r="Q20" i="10"/>
  <c r="R20" i="10" s="1"/>
  <c r="S20" i="10" s="1"/>
  <c r="L20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8" i="9"/>
  <c r="Q18" i="9"/>
  <c r="R18" i="9" s="1"/>
  <c r="S18" i="9" s="1"/>
  <c r="N16" i="11"/>
  <c r="Q16" i="11"/>
  <c r="R16" i="11" s="1"/>
  <c r="S16" i="11" s="1"/>
  <c r="N7" i="11"/>
  <c r="N8" i="11"/>
  <c r="Q8" i="11"/>
  <c r="R8" i="11" s="1"/>
  <c r="S8" i="11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1" i="10"/>
  <c r="Q21" i="10"/>
  <c r="R21" i="10" s="1"/>
  <c r="S21" i="10" s="1"/>
  <c r="L8" i="9"/>
  <c r="Q8" i="9"/>
  <c r="R8" i="9" s="1"/>
  <c r="S8" i="9" s="1"/>
  <c r="N11" i="9"/>
  <c r="Q11" i="9"/>
  <c r="R11" i="9" s="1"/>
  <c r="S11" i="9" s="1"/>
  <c r="N20" i="9"/>
  <c r="Q20" i="9"/>
  <c r="R20" i="9" s="1"/>
  <c r="S20" i="9" s="1"/>
  <c r="N15" i="11"/>
  <c r="Q15" i="11"/>
  <c r="R15" i="11" s="1"/>
  <c r="S1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9" i="8"/>
  <c r="L8" i="6"/>
  <c r="K8" i="8"/>
  <c r="Q8" i="6"/>
  <c r="R8" i="6" s="1"/>
  <c r="S8" i="6" s="1"/>
  <c r="L13" i="6"/>
  <c r="K13" i="8"/>
  <c r="Q13" i="6"/>
  <c r="R13" i="6" s="1"/>
  <c r="S13" i="6" s="1"/>
  <c r="L20" i="6"/>
  <c r="K20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8" i="8"/>
  <c r="Q18" i="5"/>
  <c r="R18" i="5" s="1"/>
  <c r="S18" i="5" s="1"/>
  <c r="L23" i="5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Q26" i="5"/>
  <c r="R26" i="5" s="1"/>
  <c r="S26" i="5" s="1"/>
  <c r="N19" i="6"/>
  <c r="M19" i="8"/>
  <c r="N19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1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20" i="8"/>
  <c r="N20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Q7" i="11" l="1"/>
  <c r="R7" i="11" s="1"/>
  <c r="S7" i="11" s="1"/>
  <c r="D11" i="13"/>
  <c r="N12" i="8"/>
  <c r="Q12" i="8"/>
  <c r="R12" i="8" s="1"/>
  <c r="S12" i="8" s="1"/>
  <c r="Q17" i="8"/>
  <c r="R17" i="8" s="1"/>
  <c r="S17" i="8" s="1"/>
  <c r="D10" i="13"/>
  <c r="N21" i="8"/>
  <c r="Q21" i="8"/>
  <c r="R21" i="8" s="1"/>
  <c r="S21" i="8" s="1"/>
  <c r="N9" i="8"/>
  <c r="Q9" i="8"/>
  <c r="R9" i="8" s="1"/>
  <c r="S9" i="8" s="1"/>
  <c r="L18" i="8"/>
  <c r="Q18" i="8"/>
  <c r="R18" i="8" s="1"/>
  <c r="S18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N7" i="8"/>
  <c r="Q7" i="8"/>
  <c r="R7" i="8" s="1"/>
  <c r="S7" i="8" s="1"/>
  <c r="L10" i="8"/>
  <c r="Q10" i="8"/>
  <c r="R10" i="8" s="1"/>
  <c r="S10" i="8" s="1"/>
  <c r="L6" i="8"/>
  <c r="Q6" i="8"/>
  <c r="R6" i="8" s="1"/>
  <c r="S6" i="8" s="1"/>
  <c r="L20" i="8"/>
  <c r="Q20" i="8"/>
  <c r="R20" i="8" s="1"/>
  <c r="S20" i="8" s="1"/>
  <c r="L8" i="8"/>
  <c r="Q8" i="8"/>
  <c r="R8" i="8" s="1"/>
  <c r="S8" i="8" s="1"/>
  <c r="L19" i="8"/>
  <c r="Q19" i="8"/>
  <c r="R19" i="8" s="1"/>
  <c r="S19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<sst xmlns="http://schemas.openxmlformats.org/spreadsheetml/2006/main" count="661" uniqueCount="140">
  <si>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</si>
  <si>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</si>
  <si>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</si>
  <si>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</si>
  <si>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</si>
  <si>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</si>
  <si>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</si>
  <si>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</si>
  <si>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</si>
  <si>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</si>
  <si>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</si>
  <si>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</si>
  <si>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</si>
  <si>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</si>
  <si>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</si>
  <si>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</si>
  <si>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</si>
  <si>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</si>
  <si>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</si>
  <si>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</si>
  <si>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</si>
  <si>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</si>
  <si>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</si>
  <si>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</si>
  <si>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</si>
  <si>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</si>
  <si>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</si>
  <si>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</si>
  <si>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</si>
  <si>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</si>
  <si>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</si>
  <si>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</si>
  <si>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</si>
  <si>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</si>
  <si>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</si>
  <si>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</si>
  <si>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</si>
  <si>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</si>
  <si>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</si>
  <si>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</si>
  <si>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</si>
  <si>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</si>
  <si>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</si>
  <si>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</si>
  <si>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</si>
  <si>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</si>
  <si>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</si>
  <si>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</si>
  <si>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</si>
  <si>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</si>
  <si>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</si>
  <si>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</si>
  <si>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</si>
  <si>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</si>
  <si>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</si>
  <si>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</si>
  <si>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</si>
  <si>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</si>
  <si>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</si>
  <si>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</si>
  <si>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</si>
  <si>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</si>
  <si>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</si>
  <si>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</si>
  <si>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</si>
  <si>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</si>
  <si>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</si>
  <si>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</si>
  <si>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</si>
  <si>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</si>
  <si>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</si>
  <si>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</si>
  <si>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</si>
  <si>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</si>
  <si>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</si>
  <si>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</si>
  <si>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</si>
  <si>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</si>
  <si>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</si>
  <si>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</si>
  <si>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</si>
  <si>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</si>
  <si>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</si>
  <si>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</si>
  <si>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 วิทยฐานะ ครุชำนาญการพิเศษ</t>
  </si>
  <si>
    <t>ลงชื่อ………..……………………………ผ้รายงาน</t>
  </si>
  <si>
    <t>ลงชื่อ………..……………………………ผู้รายงาน</t>
  </si>
  <si>
    <t>ภาพรวม 5 ด้าน</t>
  </si>
  <si>
    <t>นายไกรสิทธิ์  ประสงค์ดี</t>
  </si>
  <si>
    <t>นายจตุรพล  โพธ์งาม</t>
  </si>
  <si>
    <t>นายเตชะวิทย์  ศรีบุญมา</t>
  </si>
  <si>
    <t>นายนิวัฒน์  น้ำเต้าไฟ</t>
  </si>
  <si>
    <t>นายพงศกร  เมืองแก้ว</t>
  </si>
  <si>
    <t>นายภีรพล  อ้นเนียม</t>
  </si>
  <si>
    <t>นายสราวุธ  อ่อนละออ</t>
  </si>
  <si>
    <t>นายสุวรรณชัย  ศรีปิ่นเป้า</t>
  </si>
  <si>
    <t>นางสาวจอมขวัญ  เชียงมูล</t>
  </si>
  <si>
    <t>นางสาวจุฑามาศ  วงษ์ธัญการณ์</t>
  </si>
  <si>
    <t>นางสาวณัฐชดาพร  เขียวเกิด</t>
  </si>
  <si>
    <t>นางสาวณิชานันท์  รุณจำรัส</t>
  </si>
  <si>
    <t>นางสาวธนพร  วทัญญู</t>
  </si>
  <si>
    <t>นางสาวธันยพร  อินจันทร์</t>
  </si>
  <si>
    <t>นางสาวปาริฉัตร  พันทุกัม</t>
  </si>
  <si>
    <t>นางสาวพัชรินทร์  แย้มเอี่ยม</t>
  </si>
  <si>
    <t>นางสาวพิมพากรณ์  นิลสพันธ์</t>
  </si>
  <si>
    <t>นางสาวภูพิงค์  พิณเมืองทอง</t>
  </si>
  <si>
    <t>นางสาวยุวธิดา  สว่างสุข</t>
  </si>
  <si>
    <t>นางสาววารุณี  มังกร</t>
  </si>
  <si>
    <t>นางสาวศิลาณี  เซี่ยงหว่อง</t>
  </si>
  <si>
    <t>นางสาวสุพีพร  วรรณา</t>
  </si>
  <si>
    <t>นางสาวหญิง  แสงสวย</t>
  </si>
  <si>
    <t>01131</t>
  </si>
  <si>
    <t>00979</t>
  </si>
  <si>
    <t>01664</t>
  </si>
  <si>
    <t>01087</t>
  </si>
  <si>
    <t>01058</t>
  </si>
  <si>
    <t>01094</t>
  </si>
  <si>
    <t>01023</t>
  </si>
  <si>
    <t>00991</t>
  </si>
  <si>
    <t>01066</t>
  </si>
  <si>
    <t>00994</t>
  </si>
  <si>
    <t>01012</t>
  </si>
  <si>
    <t>01069</t>
  </si>
  <si>
    <t>01665</t>
  </si>
  <si>
    <t>01666</t>
  </si>
  <si>
    <t>01484</t>
  </si>
  <si>
    <t>01667</t>
  </si>
  <si>
    <t>01668</t>
  </si>
  <si>
    <t>01669</t>
  </si>
  <si>
    <t>01670</t>
  </si>
  <si>
    <t>01110</t>
  </si>
  <si>
    <t>00867</t>
  </si>
  <si>
    <t>01671</t>
  </si>
  <si>
    <t>01672</t>
  </si>
  <si>
    <t>42</t>
  </si>
  <si>
    <t>นายธนวัฒน์  โสพิน</t>
  </si>
  <si>
    <t>ชั้นมัธยมศึกษาปีที่ 4/2</t>
  </si>
  <si>
    <t>(นางกรวิพา  สำโรง)</t>
  </si>
  <si>
    <t>ครูชาวต่างชาติ</t>
  </si>
  <si>
    <t>(Mr. Ian Rogan)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</si>
</sst>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5"/>
      <color theme="1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center" vertical="center"/>
    </xf>
    <xf numFmtId="0" fontId="13" fillId="0" borderId="0" xfId="0" applyFont="1"/>
    <xf numFmtId="49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" fontId="3" fillId="2" borderId="53" xfId="0" applyNumberFormat="1" applyFont="1" applyFill="1" applyBorder="1" applyAlignment="1">
      <alignment horizontal="center"/>
    </xf>
    <xf numFmtId="1" fontId="3" fillId="2" borderId="55" xfId="0" applyNumberFormat="1" applyFont="1" applyFill="1" applyBorder="1" applyAlignment="1">
      <alignment horizontal="left"/>
    </xf>
    <xf numFmtId="0" fontId="3" fillId="2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left"/>
    </xf>
    <xf numFmtId="0" fontId="3" fillId="2" borderId="49" xfId="0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quotePrefix="1" applyFont="1" applyBorder="1"/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66" xfId="0" applyNumberFormat="1" applyFont="1" applyBorder="1" applyAlignment="1">
      <alignment horizontal="left"/>
    </xf>
    <xf numFmtId="0" fontId="3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5" fillId="0" borderId="4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" fontId="16" fillId="0" borderId="39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32" xfId="0" applyNumberFormat="1" applyFont="1" applyBorder="1" applyAlignment="1">
      <alignment horizontal="left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8-4356-BDD8-E73C60746AB1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68-4356-BDD8-E73C60746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361088"/>
        <c:axId val="246383744"/>
        <c:axId val="0"/>
      </c:bar3DChart>
      <c:catAx>
        <c:axId val="24636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463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3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4636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FA-4BB2-A388-D9EFE9BDA3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22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FA-4BB2-A388-D9EFE9BD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422976"/>
        <c:axId val="247424896"/>
        <c:axId val="0"/>
      </c:bar3DChart>
      <c:catAx>
        <c:axId val="24742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474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2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4742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1419225</xdr:colOff>
      <xdr:row>40</xdr:row>
      <xdr:rowOff>209550</xdr:rowOff>
    </xdr:from>
    <xdr:to>
      <xdr:col>4</xdr:col>
      <xdr:colOff>1590675</xdr:colOff>
      <xdr:row>41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38425" y="9534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1419225</xdr:colOff>
      <xdr:row>41</xdr:row>
      <xdr:rowOff>209550</xdr:rowOff>
    </xdr:from>
    <xdr:to>
      <xdr:col>4</xdr:col>
      <xdr:colOff>1590675</xdr:colOff>
      <xdr:row>42</xdr:row>
      <xdr:rowOff>76200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38425" y="5410200"/>
          <a:ext cx="171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28</xdr:row>
      <xdr:rowOff>209550</xdr:rowOff>
    </xdr:from>
    <xdr:to>
      <xdr:col>3</xdr:col>
      <xdr:colOff>1590675</xdr:colOff>
      <xdr:row>29</xdr:row>
      <xdr:rowOff>76200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38425" y="6762750"/>
          <a:ext cx="171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28</xdr:row>
      <xdr:rowOff>209550</xdr:rowOff>
    </xdr:from>
    <xdr:to>
      <xdr:col>3</xdr:col>
      <xdr:colOff>1590675</xdr:colOff>
      <xdr:row>29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36768" y="9651724"/>
          <a:ext cx="171450" cy="1316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1419225</xdr:colOff>
      <xdr:row>28</xdr:row>
      <xdr:rowOff>200025</xdr:rowOff>
    </xdr:from>
    <xdr:to>
      <xdr:col>3</xdr:col>
      <xdr:colOff>1590675</xdr:colOff>
      <xdr:row>29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43868" y="130587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21" sqref="N21"/>
    </sheetView>
  </sheetViews>
  <sheetFormatPr defaultRowHeight="21.75" x14ac:dyDescent="0.5"/>
  <sheetData>
    <row r="1" spans="1:16" x14ac:dyDescent="0.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x14ac:dyDescent="0.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x14ac:dyDescent="0.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x14ac:dyDescent="0.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x14ac:dyDescent="0.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x14ac:dyDescent="0.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6" x14ac:dyDescent="0.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x14ac:dyDescent="0.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1:16" x14ac:dyDescent="0.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</row>
    <row r="10" spans="1:16" x14ac:dyDescent="0.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</row>
    <row r="11" spans="1:16" x14ac:dyDescent="0.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1:16" x14ac:dyDescent="0.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</row>
    <row r="13" spans="1:16" x14ac:dyDescent="0.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x14ac:dyDescent="0.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16" x14ac:dyDescent="0.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</row>
    <row r="16" spans="1:16" x14ac:dyDescent="0.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</row>
    <row r="17" spans="1:16" x14ac:dyDescent="0.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</row>
    <row r="18" spans="1:16" x14ac:dyDescent="0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1:16" x14ac:dyDescent="0.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view="pageBreakPreview" zoomScale="112" zoomScaleNormal="100" zoomScaleSheetLayoutView="112" workbookViewId="0">
      <selection activeCell="S30" sqref="A1:S30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21" t="s">
        <v>26</v>
      </c>
      <c r="B1" s="322"/>
      <c r="C1" s="322"/>
      <c r="D1" s="322"/>
      <c r="E1" s="322"/>
      <c r="F1" s="323"/>
      <c r="H1" s="321" t="s">
        <v>64</v>
      </c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</row>
    <row r="2" spans="1:19" ht="22.5" customHeight="1" thickBot="1" x14ac:dyDescent="0.5">
      <c r="A2" s="321" t="str">
        <f>input1!A2</f>
        <v>ชั้นมัธยมศึกษาปีที่ 4/2</v>
      </c>
      <c r="B2" s="322"/>
      <c r="C2" s="322"/>
      <c r="D2" s="322"/>
      <c r="E2" s="322"/>
      <c r="F2" s="323"/>
      <c r="H2" s="149" t="s">
        <v>37</v>
      </c>
      <c r="I2" s="58"/>
      <c r="J2" s="149" t="s">
        <v>38</v>
      </c>
      <c r="K2" s="58"/>
      <c r="L2" s="149" t="s">
        <v>39</v>
      </c>
      <c r="M2" s="58"/>
      <c r="N2" s="149" t="s">
        <v>40</v>
      </c>
      <c r="O2" s="58"/>
      <c r="P2" s="149" t="s">
        <v>41</v>
      </c>
      <c r="Q2" s="58"/>
      <c r="R2" s="58"/>
      <c r="S2" s="149" t="s">
        <v>42</v>
      </c>
    </row>
    <row r="3" spans="1:19" ht="21.75" thickBot="1" x14ac:dyDescent="0.5">
      <c r="A3" s="191" t="s">
        <v>21</v>
      </c>
      <c r="B3" s="192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59" t="s">
        <v>35</v>
      </c>
      <c r="H3" s="66" t="s">
        <v>36</v>
      </c>
      <c r="I3" s="150" t="s">
        <v>35</v>
      </c>
      <c r="J3" s="3" t="s">
        <v>36</v>
      </c>
      <c r="K3" s="159" t="s">
        <v>35</v>
      </c>
      <c r="L3" s="3" t="s">
        <v>36</v>
      </c>
      <c r="M3" s="59" t="s">
        <v>35</v>
      </c>
      <c r="N3" s="61" t="s">
        <v>36</v>
      </c>
      <c r="O3" s="67" t="s">
        <v>35</v>
      </c>
      <c r="P3" s="61" t="s">
        <v>36</v>
      </c>
      <c r="Q3" s="159"/>
      <c r="R3" s="59" t="s">
        <v>35</v>
      </c>
      <c r="S3" s="61" t="s">
        <v>36</v>
      </c>
    </row>
    <row r="4" spans="1:19" s="13" customFormat="1" ht="18" customHeight="1" x14ac:dyDescent="0.45">
      <c r="A4" s="193" t="s">
        <v>66</v>
      </c>
      <c r="B4" s="194" t="str">
        <f>input1!B4</f>
        <v>42</v>
      </c>
      <c r="C4" s="4" t="str">
        <f>input1!C4</f>
        <v>01131</v>
      </c>
      <c r="D4" s="5" t="str">
        <f>input1!D4</f>
        <v>นายไกรสิทธิ์  ประสงค์ดี</v>
      </c>
      <c r="E4" s="6">
        <f>input1!E4</f>
        <v>1</v>
      </c>
      <c r="F4" s="69" t="str">
        <f>IF(E4=1,"ชาย",IF(E4=2,"หญิง","-"))</f>
        <v>ชาย</v>
      </c>
      <c r="G4" s="70">
        <f>input3!AF4</f>
        <v>7</v>
      </c>
      <c r="H4" s="160" t="str">
        <f>IF(G4&gt;10,"เสี่ยง/มีปัญหา","ปกติ")</f>
        <v>ปกติ</v>
      </c>
      <c r="I4" s="163">
        <f>input3!AI4</f>
        <v>6</v>
      </c>
      <c r="J4" s="160" t="str">
        <f>IF(I4&gt;9,"เสี่ยง/มีปัญหา","ปกติ")</f>
        <v>ปกติ</v>
      </c>
      <c r="K4" s="162">
        <f>input3!AM4</f>
        <v>9</v>
      </c>
      <c r="L4" s="160" t="str">
        <f>IF(K4&gt;10,"เสี่ยง/มีปัญหา","ปกติ")</f>
        <v>ปกติ</v>
      </c>
      <c r="M4" s="163">
        <f>input3!AQ4</f>
        <v>8</v>
      </c>
      <c r="N4" s="160" t="str">
        <f>IF(M4&gt;9,"เสี่ยง/มีปัญหา","ปกติ")</f>
        <v>ปกติ</v>
      </c>
      <c r="O4" s="162">
        <f>input3!AS4</f>
        <v>8</v>
      </c>
      <c r="P4" s="164" t="str">
        <f>IF(O4&gt;10,"มีจุดแข็ง","ไม่มีจุดแข็ง")</f>
        <v>ไม่มีจุดแข็ง</v>
      </c>
      <c r="Q4" s="179">
        <f>G4+I4+K4+M4+O4</f>
        <v>38</v>
      </c>
      <c r="R4" s="161">
        <f>IF(Q4&lt;1,"-",Q4)</f>
        <v>38</v>
      </c>
      <c r="S4" s="166" t="str">
        <f>IF(R4&gt;48,"เสี่ยง/มีปัญหา","ปกติ")</f>
        <v>ปกติ</v>
      </c>
    </row>
    <row r="5" spans="1:19" s="13" customFormat="1" ht="18" customHeight="1" x14ac:dyDescent="0.45">
      <c r="A5" s="146" t="s">
        <v>67</v>
      </c>
      <c r="B5" s="194" t="str">
        <f>input1!B5</f>
        <v>42</v>
      </c>
      <c r="C5" s="4" t="str">
        <f>input1!C5</f>
        <v>00979</v>
      </c>
      <c r="D5" s="5" t="str">
        <f>input1!D5</f>
        <v>นายจตุรพล  โพธ์งาม</v>
      </c>
      <c r="E5" s="6">
        <f>input1!E5</f>
        <v>1</v>
      </c>
      <c r="F5" s="71" t="str">
        <f t="shared" ref="F5:F22" si="0">IF(E5=1,"ชาย",IF(E5=2,"หญิง","-"))</f>
        <v>ชาย</v>
      </c>
      <c r="G5" s="72">
        <f>input3!AF5</f>
        <v>5</v>
      </c>
      <c r="H5" s="160" t="str">
        <f t="shared" ref="H5:H22" si="1">IF(G5&gt;10,"เสี่ยง/มีปัญหา","ปกติ")</f>
        <v>ปกติ</v>
      </c>
      <c r="I5" s="169">
        <f>input3!AI5</f>
        <v>6</v>
      </c>
      <c r="J5" s="160" t="str">
        <f t="shared" ref="J5:J22" si="2">IF(I5&gt;9,"เสี่ยง/มีปัญหา","ปกติ")</f>
        <v>ปกติ</v>
      </c>
      <c r="K5" s="168">
        <f>input3!AM5</f>
        <v>5</v>
      </c>
      <c r="L5" s="160" t="str">
        <f t="shared" ref="L5:L22" si="3">IF(K5&gt;10,"เสี่ยง/มีปัญหา","ปกติ")</f>
        <v>ปกติ</v>
      </c>
      <c r="M5" s="169">
        <f>input3!AQ5</f>
        <v>8</v>
      </c>
      <c r="N5" s="160" t="str">
        <f t="shared" ref="N5:N22" si="4">IF(M5&gt;9,"เสี่ยง/มีปัญหา","ปกติ")</f>
        <v>ปกติ</v>
      </c>
      <c r="O5" s="168">
        <f>input3!AS5</f>
        <v>10</v>
      </c>
      <c r="P5" s="164" t="str">
        <f t="shared" ref="P5:P22" si="5">IF(O5&gt;10,"มีจุดแข็ง","ไม่มีจุดแข็ง")</f>
        <v>ไม่มีจุดแข็ง</v>
      </c>
      <c r="Q5" s="180">
        <f t="shared" ref="Q5:Q22" si="6">G5+I5+K5+M5+O5</f>
        <v>34</v>
      </c>
      <c r="R5" s="167">
        <f t="shared" ref="R5:R22" si="7">IF(Q5&lt;1,"-",Q5)</f>
        <v>34</v>
      </c>
      <c r="S5" s="166" t="str">
        <f t="shared" ref="S5:S22" si="8">IF(R5&gt;48,"เสี่ยง/มีปัญหา","ปกติ")</f>
        <v>ปกติ</v>
      </c>
    </row>
    <row r="6" spans="1:19" s="13" customFormat="1" ht="18" customHeight="1" x14ac:dyDescent="0.45">
      <c r="A6" s="147" t="s">
        <v>68</v>
      </c>
      <c r="B6" s="194" t="str">
        <f>input1!B6</f>
        <v>42</v>
      </c>
      <c r="C6" s="4" t="str">
        <f>input1!C6</f>
        <v>01664</v>
      </c>
      <c r="D6" s="5" t="str">
        <f>input1!D6</f>
        <v>นายเตชะวิทย์  ศรีบุญมา</v>
      </c>
      <c r="E6" s="6">
        <f>input1!E6</f>
        <v>1</v>
      </c>
      <c r="F6" s="71" t="str">
        <f t="shared" si="0"/>
        <v>ชาย</v>
      </c>
      <c r="G6" s="70">
        <f>input3!AF6</f>
        <v>8</v>
      </c>
      <c r="H6" s="160" t="str">
        <f t="shared" si="1"/>
        <v>ปกติ</v>
      </c>
      <c r="I6" s="163">
        <f>input3!AI6</f>
        <v>6</v>
      </c>
      <c r="J6" s="160" t="str">
        <f t="shared" si="2"/>
        <v>ปกติ</v>
      </c>
      <c r="K6" s="162">
        <f>input3!AM6</f>
        <v>5</v>
      </c>
      <c r="L6" s="160" t="str">
        <f t="shared" si="3"/>
        <v>ปกติ</v>
      </c>
      <c r="M6" s="163">
        <f>input3!AQ6</f>
        <v>7</v>
      </c>
      <c r="N6" s="160" t="str">
        <f t="shared" si="4"/>
        <v>ปกติ</v>
      </c>
      <c r="O6" s="162">
        <f>input3!AS6</f>
        <v>12</v>
      </c>
      <c r="P6" s="164" t="str">
        <f t="shared" si="5"/>
        <v>มีจุดแข็ง</v>
      </c>
      <c r="Q6" s="180">
        <f t="shared" si="6"/>
        <v>38</v>
      </c>
      <c r="R6" s="167">
        <f t="shared" si="7"/>
        <v>38</v>
      </c>
      <c r="S6" s="166" t="str">
        <f t="shared" si="8"/>
        <v>ปกติ</v>
      </c>
    </row>
    <row r="7" spans="1:19" s="13" customFormat="1" ht="18" customHeight="1" x14ac:dyDescent="0.45">
      <c r="A7" s="145" t="s">
        <v>69</v>
      </c>
      <c r="B7" s="194" t="str">
        <f>input1!B7</f>
        <v>42</v>
      </c>
      <c r="C7" s="4" t="str">
        <f>input1!C7</f>
        <v>01087</v>
      </c>
      <c r="D7" s="5" t="str">
        <f>input1!D7</f>
        <v>นายนิวัฒน์  น้ำเต้าไฟ</v>
      </c>
      <c r="E7" s="6">
        <f>input1!E7</f>
        <v>1</v>
      </c>
      <c r="F7" s="71" t="str">
        <f t="shared" si="0"/>
        <v>ชาย</v>
      </c>
      <c r="G7" s="72">
        <f>input3!AF7</f>
        <v>11</v>
      </c>
      <c r="H7" s="160" t="str">
        <f t="shared" si="1"/>
        <v>เสี่ยง/มีปัญหา</v>
      </c>
      <c r="I7" s="169">
        <f>input3!AI7</f>
        <v>14</v>
      </c>
      <c r="J7" s="160" t="str">
        <f t="shared" si="2"/>
        <v>เสี่ยง/มีปัญหา</v>
      </c>
      <c r="K7" s="168">
        <f>input3!AM7</f>
        <v>10</v>
      </c>
      <c r="L7" s="160" t="str">
        <f t="shared" si="3"/>
        <v>ปกติ</v>
      </c>
      <c r="M7" s="169">
        <f>input3!AQ7</f>
        <v>8</v>
      </c>
      <c r="N7" s="160" t="str">
        <f t="shared" si="4"/>
        <v>ปกติ</v>
      </c>
      <c r="O7" s="168">
        <f>input3!AS7</f>
        <v>12</v>
      </c>
      <c r="P7" s="164" t="str">
        <f t="shared" si="5"/>
        <v>มีจุดแข็ง</v>
      </c>
      <c r="Q7" s="180">
        <f t="shared" si="6"/>
        <v>55</v>
      </c>
      <c r="R7" s="167">
        <f t="shared" si="7"/>
        <v>55</v>
      </c>
      <c r="S7" s="166" t="str">
        <f t="shared" si="8"/>
        <v>เสี่ยง/มีปัญหา</v>
      </c>
    </row>
    <row r="8" spans="1:19" s="13" customFormat="1" ht="18" customHeight="1" thickBot="1" x14ac:dyDescent="0.5">
      <c r="A8" s="148" t="s">
        <v>70</v>
      </c>
      <c r="B8" s="195" t="str">
        <f>input1!B8</f>
        <v>42</v>
      </c>
      <c r="C8" s="62" t="str">
        <f>input1!C8</f>
        <v>01058</v>
      </c>
      <c r="D8" s="63" t="str">
        <f>input1!D8</f>
        <v>นายพงศกร  เมืองแก้ว</v>
      </c>
      <c r="E8" s="64">
        <f>input1!E8</f>
        <v>1</v>
      </c>
      <c r="F8" s="73" t="str">
        <f t="shared" si="0"/>
        <v>ชาย</v>
      </c>
      <c r="G8" s="75">
        <f>input3!AF8</f>
        <v>8</v>
      </c>
      <c r="H8" s="175" t="str">
        <f t="shared" si="1"/>
        <v>ปกติ</v>
      </c>
      <c r="I8" s="173">
        <f>input3!AI8</f>
        <v>13</v>
      </c>
      <c r="J8" s="175" t="str">
        <f t="shared" si="2"/>
        <v>เสี่ยง/มีปัญหา</v>
      </c>
      <c r="K8" s="172">
        <f>input3!AM8</f>
        <v>9</v>
      </c>
      <c r="L8" s="175" t="str">
        <f t="shared" si="3"/>
        <v>ปกติ</v>
      </c>
      <c r="M8" s="173">
        <f>input3!AQ8</f>
        <v>10</v>
      </c>
      <c r="N8" s="175" t="str">
        <f t="shared" si="4"/>
        <v>เสี่ยง/มีปัญหา</v>
      </c>
      <c r="O8" s="172">
        <f>input3!AS8</f>
        <v>12</v>
      </c>
      <c r="P8" s="176" t="str">
        <f t="shared" si="5"/>
        <v>มีจุดแข็ง</v>
      </c>
      <c r="Q8" s="181">
        <f t="shared" si="6"/>
        <v>52</v>
      </c>
      <c r="R8" s="171">
        <f t="shared" si="7"/>
        <v>52</v>
      </c>
      <c r="S8" s="177" t="str">
        <f t="shared" si="8"/>
        <v>เสี่ยง/มีปัญหา</v>
      </c>
    </row>
    <row r="9" spans="1:19" s="13" customFormat="1" ht="18" customHeight="1" x14ac:dyDescent="0.45">
      <c r="A9" s="193" t="s">
        <v>71</v>
      </c>
      <c r="B9" s="194" t="str">
        <f>input1!B9</f>
        <v>42</v>
      </c>
      <c r="C9" s="4" t="str">
        <f>input1!C9</f>
        <v>01094</v>
      </c>
      <c r="D9" s="5" t="str">
        <f>input1!D9</f>
        <v>นายภีรพล  อ้นเนียม</v>
      </c>
      <c r="E9" s="6">
        <f>input1!E9</f>
        <v>1</v>
      </c>
      <c r="F9" s="76" t="str">
        <f t="shared" si="0"/>
        <v>ชาย</v>
      </c>
      <c r="G9" s="70">
        <f>input3!AF9</f>
        <v>5</v>
      </c>
      <c r="H9" s="160" t="str">
        <f t="shared" si="1"/>
        <v>ปกติ</v>
      </c>
      <c r="I9" s="163">
        <f>input3!AI9</f>
        <v>6</v>
      </c>
      <c r="J9" s="160" t="str">
        <f t="shared" si="2"/>
        <v>ปกติ</v>
      </c>
      <c r="K9" s="162">
        <f>input3!AM9</f>
        <v>7</v>
      </c>
      <c r="L9" s="160" t="str">
        <f t="shared" si="3"/>
        <v>ปกติ</v>
      </c>
      <c r="M9" s="163">
        <f>input3!AQ9</f>
        <v>7</v>
      </c>
      <c r="N9" s="160" t="str">
        <f t="shared" si="4"/>
        <v>ปกติ</v>
      </c>
      <c r="O9" s="162">
        <f>input3!AS9</f>
        <v>12</v>
      </c>
      <c r="P9" s="164" t="str">
        <f t="shared" si="5"/>
        <v>มีจุดแข็ง</v>
      </c>
      <c r="Q9" s="179">
        <f t="shared" si="6"/>
        <v>37</v>
      </c>
      <c r="R9" s="161">
        <f t="shared" si="7"/>
        <v>37</v>
      </c>
      <c r="S9" s="166" t="str">
        <f t="shared" si="8"/>
        <v>ปกติ</v>
      </c>
    </row>
    <row r="10" spans="1:19" s="13" customFormat="1" ht="18" customHeight="1" x14ac:dyDescent="0.45">
      <c r="A10" s="146" t="s">
        <v>72</v>
      </c>
      <c r="B10" s="194" t="str">
        <f>input1!B10</f>
        <v>42</v>
      </c>
      <c r="C10" s="4" t="str">
        <f>input1!C10</f>
        <v>01023</v>
      </c>
      <c r="D10" s="5" t="str">
        <f>input1!D10</f>
        <v>นายสราวุธ  อ่อนละออ</v>
      </c>
      <c r="E10" s="6">
        <f>input1!E10</f>
        <v>1</v>
      </c>
      <c r="F10" s="71" t="str">
        <f t="shared" si="0"/>
        <v>ชาย</v>
      </c>
      <c r="G10" s="70">
        <f>input3!AF10</f>
        <v>5</v>
      </c>
      <c r="H10" s="160" t="str">
        <f t="shared" si="1"/>
        <v>ปกติ</v>
      </c>
      <c r="I10" s="163">
        <f>input3!AI10</f>
        <v>6</v>
      </c>
      <c r="J10" s="160" t="str">
        <f t="shared" si="2"/>
        <v>ปกติ</v>
      </c>
      <c r="K10" s="162">
        <f>input3!AM10</f>
        <v>8</v>
      </c>
      <c r="L10" s="160" t="str">
        <f t="shared" si="3"/>
        <v>ปกติ</v>
      </c>
      <c r="M10" s="163">
        <f>input3!AQ10</f>
        <v>7</v>
      </c>
      <c r="N10" s="160" t="str">
        <f t="shared" si="4"/>
        <v>ปกติ</v>
      </c>
      <c r="O10" s="162">
        <f>input3!AS10</f>
        <v>10</v>
      </c>
      <c r="P10" s="164" t="str">
        <f t="shared" si="5"/>
        <v>ไม่มีจุดแข็ง</v>
      </c>
      <c r="Q10" s="180">
        <f t="shared" si="6"/>
        <v>36</v>
      </c>
      <c r="R10" s="167">
        <f t="shared" si="7"/>
        <v>36</v>
      </c>
      <c r="S10" s="166" t="str">
        <f t="shared" si="8"/>
        <v>ปกติ</v>
      </c>
    </row>
    <row r="11" spans="1:19" s="13" customFormat="1" ht="18" customHeight="1" x14ac:dyDescent="0.45">
      <c r="A11" s="147" t="s">
        <v>73</v>
      </c>
      <c r="B11" s="194" t="str">
        <f>input1!B11</f>
        <v>42</v>
      </c>
      <c r="C11" s="4" t="str">
        <f>input1!C11</f>
        <v>00991</v>
      </c>
      <c r="D11" s="5" t="str">
        <f>input1!D11</f>
        <v>นายสุวรรณชัย  ศรีปิ่นเป้า</v>
      </c>
      <c r="E11" s="6">
        <f>input1!E11</f>
        <v>1</v>
      </c>
      <c r="F11" s="71" t="str">
        <f t="shared" si="0"/>
        <v>ชาย</v>
      </c>
      <c r="G11" s="72">
        <f>input3!AF11</f>
        <v>5</v>
      </c>
      <c r="H11" s="160" t="str">
        <f t="shared" si="1"/>
        <v>ปกติ</v>
      </c>
      <c r="I11" s="169">
        <f>input3!AI11</f>
        <v>6</v>
      </c>
      <c r="J11" s="160" t="str">
        <f t="shared" si="2"/>
        <v>ปกติ</v>
      </c>
      <c r="K11" s="168">
        <f>input3!AM11</f>
        <v>7</v>
      </c>
      <c r="L11" s="160" t="str">
        <f t="shared" si="3"/>
        <v>ปกติ</v>
      </c>
      <c r="M11" s="169">
        <f>input3!AQ11</f>
        <v>7</v>
      </c>
      <c r="N11" s="160" t="str">
        <f t="shared" si="4"/>
        <v>ปกติ</v>
      </c>
      <c r="O11" s="168">
        <f>input3!AS11</f>
        <v>12</v>
      </c>
      <c r="P11" s="164" t="str">
        <f t="shared" si="5"/>
        <v>มีจุดแข็ง</v>
      </c>
      <c r="Q11" s="180">
        <f t="shared" si="6"/>
        <v>37</v>
      </c>
      <c r="R11" s="167">
        <f t="shared" si="7"/>
        <v>37</v>
      </c>
      <c r="S11" s="166" t="str">
        <f t="shared" si="8"/>
        <v>ปกติ</v>
      </c>
    </row>
    <row r="12" spans="1:19" s="13" customFormat="1" ht="18" customHeight="1" x14ac:dyDescent="0.45">
      <c r="A12" s="145" t="s">
        <v>74</v>
      </c>
      <c r="B12" s="194" t="str">
        <f>input1!B12</f>
        <v>42</v>
      </c>
      <c r="C12" s="4" t="str">
        <f>input1!C12</f>
        <v>01066</v>
      </c>
      <c r="D12" s="5" t="str">
        <f>input1!D12</f>
        <v>นางสาวจอมขวัญ  เชียงมูล</v>
      </c>
      <c r="E12" s="6">
        <f>input1!E12</f>
        <v>2</v>
      </c>
      <c r="F12" s="71" t="str">
        <f t="shared" si="0"/>
        <v>หญิง</v>
      </c>
      <c r="G12" s="70">
        <f>input3!AF12</f>
        <v>5</v>
      </c>
      <c r="H12" s="160" t="str">
        <f t="shared" si="1"/>
        <v>ปกติ</v>
      </c>
      <c r="I12" s="163">
        <f>input3!AI12</f>
        <v>5</v>
      </c>
      <c r="J12" s="160" t="str">
        <f t="shared" si="2"/>
        <v>ปกติ</v>
      </c>
      <c r="K12" s="162">
        <f>input3!AM12</f>
        <v>8</v>
      </c>
      <c r="L12" s="160" t="str">
        <f t="shared" si="3"/>
        <v>ปกติ</v>
      </c>
      <c r="M12" s="163">
        <f>input3!AQ12</f>
        <v>7</v>
      </c>
      <c r="N12" s="160" t="str">
        <f t="shared" si="4"/>
        <v>ปกติ</v>
      </c>
      <c r="O12" s="162">
        <f>input3!AS12</f>
        <v>10</v>
      </c>
      <c r="P12" s="164" t="str">
        <f t="shared" si="5"/>
        <v>ไม่มีจุดแข็ง</v>
      </c>
      <c r="Q12" s="180">
        <f t="shared" si="6"/>
        <v>35</v>
      </c>
      <c r="R12" s="167">
        <f t="shared" si="7"/>
        <v>35</v>
      </c>
      <c r="S12" s="166" t="str">
        <f t="shared" si="8"/>
        <v>ปกติ</v>
      </c>
    </row>
    <row r="13" spans="1:19" s="13" customFormat="1" ht="18" customHeight="1" thickBot="1" x14ac:dyDescent="0.5">
      <c r="A13" s="148" t="s">
        <v>75</v>
      </c>
      <c r="B13" s="195" t="str">
        <f>input1!B13</f>
        <v>42</v>
      </c>
      <c r="C13" s="62" t="str">
        <f>input1!C13</f>
        <v>00994</v>
      </c>
      <c r="D13" s="63" t="str">
        <f>input1!D13</f>
        <v>นางสาวจุฑามาศ  วงษ์ธัญการณ์</v>
      </c>
      <c r="E13" s="64">
        <f>input1!E13</f>
        <v>2</v>
      </c>
      <c r="F13" s="73" t="str">
        <f t="shared" si="0"/>
        <v>หญิง</v>
      </c>
      <c r="G13" s="75">
        <f>input3!AF13</f>
        <v>6</v>
      </c>
      <c r="H13" s="175" t="str">
        <f t="shared" si="1"/>
        <v>ปกติ</v>
      </c>
      <c r="I13" s="173">
        <f>input3!AI13</f>
        <v>6</v>
      </c>
      <c r="J13" s="175" t="str">
        <f t="shared" si="2"/>
        <v>ปกติ</v>
      </c>
      <c r="K13" s="172">
        <f>input3!AM13</f>
        <v>10</v>
      </c>
      <c r="L13" s="175" t="str">
        <f t="shared" si="3"/>
        <v>ปกติ</v>
      </c>
      <c r="M13" s="173">
        <f>input3!AQ13</f>
        <v>7</v>
      </c>
      <c r="N13" s="175" t="str">
        <f t="shared" si="4"/>
        <v>ปกติ</v>
      </c>
      <c r="O13" s="172">
        <f>input3!AS13</f>
        <v>11</v>
      </c>
      <c r="P13" s="176" t="str">
        <f t="shared" si="5"/>
        <v>มีจุดแข็ง</v>
      </c>
      <c r="Q13" s="181">
        <f t="shared" si="6"/>
        <v>40</v>
      </c>
      <c r="R13" s="171">
        <f t="shared" si="7"/>
        <v>40</v>
      </c>
      <c r="S13" s="177" t="str">
        <f t="shared" si="8"/>
        <v>ปกติ</v>
      </c>
    </row>
    <row r="14" spans="1:19" s="13" customFormat="1" ht="18" customHeight="1" x14ac:dyDescent="0.45">
      <c r="A14" s="193" t="s">
        <v>76</v>
      </c>
      <c r="B14" s="194" t="str">
        <f>input1!B14</f>
        <v>42</v>
      </c>
      <c r="C14" s="4" t="str">
        <f>input1!C14</f>
        <v>01012</v>
      </c>
      <c r="D14" s="5" t="str">
        <f>input1!D14</f>
        <v>นางสาวณัฐชดาพร  เขียวเกิด</v>
      </c>
      <c r="E14" s="6">
        <f>input1!E14</f>
        <v>2</v>
      </c>
      <c r="F14" s="76" t="str">
        <f t="shared" si="0"/>
        <v>หญิง</v>
      </c>
      <c r="G14" s="70">
        <f>input3!AF14</f>
        <v>11</v>
      </c>
      <c r="H14" s="160" t="str">
        <f t="shared" si="1"/>
        <v>เสี่ยง/มีปัญหา</v>
      </c>
      <c r="I14" s="163">
        <f>input3!AI14</f>
        <v>7</v>
      </c>
      <c r="J14" s="160" t="str">
        <f t="shared" si="2"/>
        <v>ปกติ</v>
      </c>
      <c r="K14" s="162">
        <f>input3!AM14</f>
        <v>7</v>
      </c>
      <c r="L14" s="160" t="str">
        <f t="shared" si="3"/>
        <v>ปกติ</v>
      </c>
      <c r="M14" s="163">
        <f>input3!AQ14</f>
        <v>7</v>
      </c>
      <c r="N14" s="160" t="str">
        <f t="shared" si="4"/>
        <v>ปกติ</v>
      </c>
      <c r="O14" s="162">
        <f>input3!AS14</f>
        <v>11</v>
      </c>
      <c r="P14" s="164" t="str">
        <f t="shared" si="5"/>
        <v>มีจุดแข็ง</v>
      </c>
      <c r="Q14" s="179">
        <f t="shared" si="6"/>
        <v>43</v>
      </c>
      <c r="R14" s="161">
        <f t="shared" si="7"/>
        <v>43</v>
      </c>
      <c r="S14" s="166" t="str">
        <f t="shared" si="8"/>
        <v>ปกติ</v>
      </c>
    </row>
    <row r="15" spans="1:19" s="13" customFormat="1" ht="18" customHeight="1" x14ac:dyDescent="0.45">
      <c r="A15" s="146" t="s">
        <v>77</v>
      </c>
      <c r="B15" s="194" t="str">
        <f>input1!B15</f>
        <v>42</v>
      </c>
      <c r="C15" s="4" t="str">
        <f>input1!C15</f>
        <v>01069</v>
      </c>
      <c r="D15" s="5" t="str">
        <f>input1!D15</f>
        <v>นางสาวณิชานันท์  รุณจำรัส</v>
      </c>
      <c r="E15" s="6">
        <f>input1!E15</f>
        <v>2</v>
      </c>
      <c r="F15" s="71" t="str">
        <f t="shared" si="0"/>
        <v>หญิง</v>
      </c>
      <c r="G15" s="72">
        <f>input3!AF15</f>
        <v>9</v>
      </c>
      <c r="H15" s="160" t="str">
        <f t="shared" si="1"/>
        <v>ปกติ</v>
      </c>
      <c r="I15" s="169">
        <f>input3!AI15</f>
        <v>5</v>
      </c>
      <c r="J15" s="160" t="str">
        <f t="shared" si="2"/>
        <v>ปกติ</v>
      </c>
      <c r="K15" s="168">
        <f>input3!AM15</f>
        <v>5</v>
      </c>
      <c r="L15" s="160" t="str">
        <f t="shared" si="3"/>
        <v>ปกติ</v>
      </c>
      <c r="M15" s="169">
        <f>input3!AQ15</f>
        <v>7</v>
      </c>
      <c r="N15" s="160" t="str">
        <f t="shared" si="4"/>
        <v>ปกติ</v>
      </c>
      <c r="O15" s="168">
        <f>input3!AS15</f>
        <v>15</v>
      </c>
      <c r="P15" s="164" t="str">
        <f t="shared" si="5"/>
        <v>มีจุดแข็ง</v>
      </c>
      <c r="Q15" s="180">
        <f t="shared" si="6"/>
        <v>41</v>
      </c>
      <c r="R15" s="167">
        <f t="shared" si="7"/>
        <v>41</v>
      </c>
      <c r="S15" s="166" t="str">
        <f t="shared" si="8"/>
        <v>ปกติ</v>
      </c>
    </row>
    <row r="16" spans="1:19" s="13" customFormat="1" ht="18" customHeight="1" x14ac:dyDescent="0.45">
      <c r="A16" s="147" t="s">
        <v>78</v>
      </c>
      <c r="B16" s="194" t="str">
        <f>input1!B16</f>
        <v>42</v>
      </c>
      <c r="C16" s="4" t="str">
        <f>input1!C16</f>
        <v>01665</v>
      </c>
      <c r="D16" s="5" t="str">
        <f>input1!D16</f>
        <v>นางสาวธนพร  วทัญญู</v>
      </c>
      <c r="E16" s="6">
        <f>input1!E16</f>
        <v>2</v>
      </c>
      <c r="F16" s="71" t="str">
        <f t="shared" si="0"/>
        <v>หญิง</v>
      </c>
      <c r="G16" s="70">
        <f>input3!AF16</f>
        <v>8</v>
      </c>
      <c r="H16" s="160" t="str">
        <f t="shared" si="1"/>
        <v>ปกติ</v>
      </c>
      <c r="I16" s="163">
        <f>input3!AI16</f>
        <v>9</v>
      </c>
      <c r="J16" s="160" t="str">
        <f t="shared" si="2"/>
        <v>ปกติ</v>
      </c>
      <c r="K16" s="162">
        <f>input3!AM16</f>
        <v>7</v>
      </c>
      <c r="L16" s="160" t="str">
        <f t="shared" si="3"/>
        <v>ปกติ</v>
      </c>
      <c r="M16" s="163">
        <f>input3!AQ16</f>
        <v>7</v>
      </c>
      <c r="N16" s="160" t="str">
        <f t="shared" si="4"/>
        <v>ปกติ</v>
      </c>
      <c r="O16" s="162">
        <f>input3!AS16</f>
        <v>11</v>
      </c>
      <c r="P16" s="164" t="str">
        <f t="shared" si="5"/>
        <v>มีจุดแข็ง</v>
      </c>
      <c r="Q16" s="180">
        <f t="shared" si="6"/>
        <v>42</v>
      </c>
      <c r="R16" s="167">
        <f t="shared" si="7"/>
        <v>42</v>
      </c>
      <c r="S16" s="166" t="str">
        <f t="shared" si="8"/>
        <v>ปกติ</v>
      </c>
    </row>
    <row r="17" spans="1:31" s="13" customFormat="1" ht="18" customHeight="1" x14ac:dyDescent="0.45">
      <c r="A17" s="145" t="s">
        <v>79</v>
      </c>
      <c r="B17" s="194" t="str">
        <f>input1!B17</f>
        <v>42</v>
      </c>
      <c r="C17" s="4" t="str">
        <f>input1!C17</f>
        <v>01666</v>
      </c>
      <c r="D17" s="5" t="str">
        <f>input1!D17</f>
        <v>นางสาวธันยพร  อินจันทร์</v>
      </c>
      <c r="E17" s="6">
        <f>input1!E17</f>
        <v>2</v>
      </c>
      <c r="F17" s="71" t="str">
        <f t="shared" si="0"/>
        <v>หญิง</v>
      </c>
      <c r="G17" s="72">
        <f>input3!AF17</f>
        <v>8</v>
      </c>
      <c r="H17" s="160" t="str">
        <f t="shared" si="1"/>
        <v>ปกติ</v>
      </c>
      <c r="I17" s="169">
        <f>input3!AI17</f>
        <v>7</v>
      </c>
      <c r="J17" s="160" t="str">
        <f t="shared" si="2"/>
        <v>ปกติ</v>
      </c>
      <c r="K17" s="168">
        <f>input3!AM17</f>
        <v>8</v>
      </c>
      <c r="L17" s="160" t="str">
        <f t="shared" si="3"/>
        <v>ปกติ</v>
      </c>
      <c r="M17" s="169">
        <f>input3!AQ17</f>
        <v>7</v>
      </c>
      <c r="N17" s="160" t="str">
        <f t="shared" si="4"/>
        <v>ปกติ</v>
      </c>
      <c r="O17" s="168">
        <f>input3!AS17</f>
        <v>10</v>
      </c>
      <c r="P17" s="164" t="str">
        <f t="shared" si="5"/>
        <v>ไม่มีจุดแข็ง</v>
      </c>
      <c r="Q17" s="180">
        <f t="shared" si="6"/>
        <v>40</v>
      </c>
      <c r="R17" s="167">
        <f t="shared" si="7"/>
        <v>40</v>
      </c>
      <c r="S17" s="166" t="str">
        <f t="shared" si="8"/>
        <v>ปกติ</v>
      </c>
    </row>
    <row r="18" spans="1:31" s="13" customFormat="1" ht="18" customHeight="1" thickBot="1" x14ac:dyDescent="0.5">
      <c r="A18" s="148" t="s">
        <v>80</v>
      </c>
      <c r="B18" s="195" t="str">
        <f>input1!B18</f>
        <v>42</v>
      </c>
      <c r="C18" s="62" t="str">
        <f>input1!C18</f>
        <v>01484</v>
      </c>
      <c r="D18" s="63" t="str">
        <f>input1!D18</f>
        <v>นางสาวปาริฉัตร  พันทุกัม</v>
      </c>
      <c r="E18" s="64">
        <f>input1!E18</f>
        <v>2</v>
      </c>
      <c r="F18" s="73" t="str">
        <f t="shared" si="0"/>
        <v>หญิง</v>
      </c>
      <c r="G18" s="75">
        <f>input3!AF18</f>
        <v>6</v>
      </c>
      <c r="H18" s="175" t="str">
        <f t="shared" si="1"/>
        <v>ปกติ</v>
      </c>
      <c r="I18" s="173">
        <f>input3!AI18</f>
        <v>6</v>
      </c>
      <c r="J18" s="175" t="str">
        <f t="shared" si="2"/>
        <v>ปกติ</v>
      </c>
      <c r="K18" s="172">
        <f>input3!AM18</f>
        <v>7</v>
      </c>
      <c r="L18" s="175" t="str">
        <f t="shared" si="3"/>
        <v>ปกติ</v>
      </c>
      <c r="M18" s="173">
        <f>input3!AQ18</f>
        <v>6</v>
      </c>
      <c r="N18" s="175" t="str">
        <f t="shared" si="4"/>
        <v>ปกติ</v>
      </c>
      <c r="O18" s="172">
        <f>input3!AS18</f>
        <v>11</v>
      </c>
      <c r="P18" s="176" t="str">
        <f t="shared" si="5"/>
        <v>มีจุดแข็ง</v>
      </c>
      <c r="Q18" s="181">
        <f t="shared" si="6"/>
        <v>36</v>
      </c>
      <c r="R18" s="171">
        <f t="shared" si="7"/>
        <v>36</v>
      </c>
      <c r="S18" s="177" t="str">
        <f t="shared" si="8"/>
        <v>ปกติ</v>
      </c>
    </row>
    <row r="19" spans="1:31" s="13" customFormat="1" ht="18" customHeight="1" x14ac:dyDescent="0.45">
      <c r="A19" s="193" t="s">
        <v>81</v>
      </c>
      <c r="B19" s="194" t="str">
        <f>input1!B19</f>
        <v>42</v>
      </c>
      <c r="C19" s="4" t="str">
        <f>input1!C19</f>
        <v>01667</v>
      </c>
      <c r="D19" s="5" t="str">
        <f>input1!D19</f>
        <v>นางสาวพัชรินทร์  แย้มเอี่ยม</v>
      </c>
      <c r="E19" s="6">
        <f>input1!E19</f>
        <v>2</v>
      </c>
      <c r="F19" s="76" t="str">
        <f t="shared" si="0"/>
        <v>หญิง</v>
      </c>
      <c r="G19" s="70">
        <f>input3!AF19</f>
        <v>5</v>
      </c>
      <c r="H19" s="160" t="str">
        <f t="shared" si="1"/>
        <v>ปกติ</v>
      </c>
      <c r="I19" s="163">
        <f>input3!AI19</f>
        <v>6</v>
      </c>
      <c r="J19" s="160" t="str">
        <f t="shared" si="2"/>
        <v>ปกติ</v>
      </c>
      <c r="K19" s="162">
        <f>input3!AM19</f>
        <v>7</v>
      </c>
      <c r="L19" s="160" t="str">
        <f t="shared" si="3"/>
        <v>ปกติ</v>
      </c>
      <c r="M19" s="163">
        <f>input3!AQ19</f>
        <v>7</v>
      </c>
      <c r="N19" s="160" t="str">
        <f t="shared" si="4"/>
        <v>ปกติ</v>
      </c>
      <c r="O19" s="162">
        <f>input3!AS19</f>
        <v>12</v>
      </c>
      <c r="P19" s="164" t="str">
        <f t="shared" si="5"/>
        <v>มีจุดแข็ง</v>
      </c>
      <c r="Q19" s="179">
        <f t="shared" si="6"/>
        <v>37</v>
      </c>
      <c r="R19" s="161">
        <f t="shared" si="7"/>
        <v>37</v>
      </c>
      <c r="S19" s="166" t="str">
        <f t="shared" si="8"/>
        <v>ปกติ</v>
      </c>
    </row>
    <row r="20" spans="1:31" s="13" customFormat="1" ht="18" customHeight="1" x14ac:dyDescent="0.45">
      <c r="A20" s="146" t="s">
        <v>29</v>
      </c>
      <c r="B20" s="194" t="str">
        <f>input1!B20</f>
        <v>42</v>
      </c>
      <c r="C20" s="4" t="str">
        <f>input1!C20</f>
        <v>01668</v>
      </c>
      <c r="D20" s="5" t="str">
        <f>input1!D20</f>
        <v>นางสาวพิมพากรณ์  นิลสพันธ์</v>
      </c>
      <c r="E20" s="6">
        <f>input1!E20</f>
        <v>2</v>
      </c>
      <c r="F20" s="71" t="str">
        <f t="shared" si="0"/>
        <v>หญิง</v>
      </c>
      <c r="G20" s="70">
        <f>input3!AF20</f>
        <v>5</v>
      </c>
      <c r="H20" s="160" t="str">
        <f t="shared" si="1"/>
        <v>ปกติ</v>
      </c>
      <c r="I20" s="163">
        <f>input3!AI20</f>
        <v>6</v>
      </c>
      <c r="J20" s="160" t="str">
        <f t="shared" si="2"/>
        <v>ปกติ</v>
      </c>
      <c r="K20" s="162">
        <f>input3!AM20</f>
        <v>8</v>
      </c>
      <c r="L20" s="160" t="str">
        <f t="shared" si="3"/>
        <v>ปกติ</v>
      </c>
      <c r="M20" s="163">
        <f>input3!AQ20</f>
        <v>8</v>
      </c>
      <c r="N20" s="160" t="str">
        <f t="shared" si="4"/>
        <v>ปกติ</v>
      </c>
      <c r="O20" s="162">
        <f>input3!AS20</f>
        <v>13</v>
      </c>
      <c r="P20" s="164" t="str">
        <f t="shared" si="5"/>
        <v>มีจุดแข็ง</v>
      </c>
      <c r="Q20" s="180">
        <f t="shared" si="6"/>
        <v>40</v>
      </c>
      <c r="R20" s="167">
        <f t="shared" si="7"/>
        <v>40</v>
      </c>
      <c r="S20" s="16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7" t="s">
        <v>30</v>
      </c>
      <c r="B21" s="194" t="str">
        <f>input1!B21</f>
        <v>42</v>
      </c>
      <c r="C21" s="4" t="str">
        <f>input1!C21</f>
        <v>01669</v>
      </c>
      <c r="D21" s="5" t="str">
        <f>input1!D21</f>
        <v>นางสาวภูพิงค์  พิณเมืองทอง</v>
      </c>
      <c r="E21" s="6">
        <f>input1!E21</f>
        <v>2</v>
      </c>
      <c r="F21" s="71" t="str">
        <f t="shared" si="0"/>
        <v>หญิง</v>
      </c>
      <c r="G21" s="72">
        <f>input3!AF21</f>
        <v>5</v>
      </c>
      <c r="H21" s="160" t="str">
        <f t="shared" si="1"/>
        <v>ปกติ</v>
      </c>
      <c r="I21" s="169">
        <f>input3!AI21</f>
        <v>6</v>
      </c>
      <c r="J21" s="160" t="str">
        <f t="shared" si="2"/>
        <v>ปกติ</v>
      </c>
      <c r="K21" s="168">
        <f>input3!AM21</f>
        <v>5</v>
      </c>
      <c r="L21" s="160" t="str">
        <f t="shared" si="3"/>
        <v>ปกติ</v>
      </c>
      <c r="M21" s="169">
        <f>input3!AQ21</f>
        <v>7</v>
      </c>
      <c r="N21" s="160" t="str">
        <f t="shared" si="4"/>
        <v>ปกติ</v>
      </c>
      <c r="O21" s="168">
        <f>input3!AS21</f>
        <v>15</v>
      </c>
      <c r="P21" s="164" t="str">
        <f t="shared" si="5"/>
        <v>มีจุดแข็ง</v>
      </c>
      <c r="Q21" s="180">
        <f t="shared" si="6"/>
        <v>38</v>
      </c>
      <c r="R21" s="167">
        <f t="shared" si="7"/>
        <v>38</v>
      </c>
      <c r="S21" s="16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thickBot="1" x14ac:dyDescent="0.5">
      <c r="A22" s="148" t="s">
        <v>31</v>
      </c>
      <c r="B22" s="195" t="str">
        <f>input1!B22</f>
        <v>42</v>
      </c>
      <c r="C22" s="22" t="str">
        <f>input1!C22</f>
        <v>01670</v>
      </c>
      <c r="D22" s="23" t="str">
        <f>input1!D22</f>
        <v>นางสาวยุวธิดา  สว่างสุข</v>
      </c>
      <c r="E22" s="24">
        <f>input1!E22</f>
        <v>2</v>
      </c>
      <c r="F22" s="73" t="str">
        <f t="shared" si="0"/>
        <v>หญิง</v>
      </c>
      <c r="G22" s="74">
        <f>input3!AF22</f>
        <v>6</v>
      </c>
      <c r="H22" s="175" t="str">
        <f t="shared" si="1"/>
        <v>ปกติ</v>
      </c>
      <c r="I22" s="173">
        <f>input3!AI22</f>
        <v>6</v>
      </c>
      <c r="J22" s="175" t="str">
        <f t="shared" si="2"/>
        <v>ปกติ</v>
      </c>
      <c r="K22" s="172">
        <f>input3!AM22</f>
        <v>7</v>
      </c>
      <c r="L22" s="175" t="str">
        <f t="shared" si="3"/>
        <v>ปกติ</v>
      </c>
      <c r="M22" s="173">
        <f>input3!AQ22</f>
        <v>7</v>
      </c>
      <c r="N22" s="175" t="str">
        <f t="shared" si="4"/>
        <v>ปกติ</v>
      </c>
      <c r="O22" s="172">
        <f>input3!AS22</f>
        <v>11</v>
      </c>
      <c r="P22" s="176" t="str">
        <f t="shared" si="5"/>
        <v>มีจุดแข็ง</v>
      </c>
      <c r="Q22" s="181">
        <f t="shared" si="6"/>
        <v>37</v>
      </c>
      <c r="R22" s="171">
        <f t="shared" si="7"/>
        <v>37</v>
      </c>
      <c r="S22" s="17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x14ac:dyDescent="0.45">
      <c r="A23" s="147" t="s">
        <v>56</v>
      </c>
      <c r="B23" s="194" t="str">
        <f>input1!B23</f>
        <v>42</v>
      </c>
      <c r="C23" s="4" t="str">
        <f>input1!C23</f>
        <v>01110</v>
      </c>
      <c r="D23" s="5" t="str">
        <f>input1!D23</f>
        <v>นางสาววารุณี  มังกร</v>
      </c>
      <c r="E23" s="6">
        <f>input1!E23</f>
        <v>2</v>
      </c>
      <c r="F23" s="71" t="str">
        <f t="shared" ref="F23:F27" si="9">IF(E23=1,"ชาย",IF(E23=2,"หญิง","-"))</f>
        <v>หญิง</v>
      </c>
      <c r="G23" s="72">
        <f>input3!AF23</f>
        <v>12</v>
      </c>
      <c r="H23" s="160" t="str">
        <f t="shared" ref="H23:H27" si="10">IF(G23&gt;10,"เสี่ยง/มีปัญหา","ปกติ")</f>
        <v>เสี่ยง/มีปัญหา</v>
      </c>
      <c r="I23" s="169">
        <f>input3!AI23</f>
        <v>7</v>
      </c>
      <c r="J23" s="160" t="str">
        <f t="shared" ref="J23:J27" si="11">IF(I23&gt;9,"เสี่ยง/มีปัญหา","ปกติ")</f>
        <v>ปกติ</v>
      </c>
      <c r="K23" s="168">
        <f>input3!AM23</f>
        <v>8</v>
      </c>
      <c r="L23" s="160" t="str">
        <f t="shared" ref="L23:L27" si="12">IF(K23&gt;10,"เสี่ยง/มีปัญหา","ปกติ")</f>
        <v>ปกติ</v>
      </c>
      <c r="M23" s="169">
        <f>input3!AQ23</f>
        <v>10</v>
      </c>
      <c r="N23" s="160" t="str">
        <f t="shared" ref="N23:N27" si="13">IF(M23&gt;9,"เสี่ยง/มีปัญหา","ปกติ")</f>
        <v>เสี่ยง/มีปัญหา</v>
      </c>
      <c r="O23" s="168">
        <f>input3!AS23</f>
        <v>11</v>
      </c>
      <c r="P23" s="164" t="str">
        <f t="shared" ref="P23:P27" si="14">IF(O23&gt;10,"มีจุดแข็ง","ไม่มีจุดแข็ง")</f>
        <v>มีจุดแข็ง</v>
      </c>
      <c r="Q23" s="180">
        <f t="shared" ref="Q23:Q27" si="15">G23+I23+K23+M23+O23</f>
        <v>48</v>
      </c>
      <c r="R23" s="167">
        <f t="shared" ref="R23:R27" si="16">IF(Q23&lt;1,"-",Q23)</f>
        <v>48</v>
      </c>
      <c r="S23" s="166" t="str">
        <f t="shared" ref="S23:S27" si="17">IF(R23&gt;48,"เสี่ยง/มีปัญหา","ปกติ")</f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thickBot="1" x14ac:dyDescent="0.5">
      <c r="A24" s="148" t="s">
        <v>57</v>
      </c>
      <c r="B24" s="195" t="str">
        <f>input1!B24</f>
        <v>42</v>
      </c>
      <c r="C24" s="22" t="str">
        <f>input1!C24</f>
        <v>00867</v>
      </c>
      <c r="D24" s="23" t="str">
        <f>input1!D24</f>
        <v>นางสาวศิลาณี  เซี่ยงหว่อง</v>
      </c>
      <c r="E24" s="24">
        <f>input1!E24</f>
        <v>2</v>
      </c>
      <c r="F24" s="73" t="str">
        <f t="shared" si="9"/>
        <v>หญิง</v>
      </c>
      <c r="G24" s="74">
        <f>input3!AF24</f>
        <v>9</v>
      </c>
      <c r="H24" s="175" t="str">
        <f t="shared" si="10"/>
        <v>ปกติ</v>
      </c>
      <c r="I24" s="173">
        <f>input3!AI24</f>
        <v>7</v>
      </c>
      <c r="J24" s="175" t="str">
        <f t="shared" si="11"/>
        <v>ปกติ</v>
      </c>
      <c r="K24" s="172">
        <f>input3!AM24</f>
        <v>7</v>
      </c>
      <c r="L24" s="175" t="str">
        <f t="shared" si="12"/>
        <v>ปกติ</v>
      </c>
      <c r="M24" s="173">
        <f>input3!AQ24</f>
        <v>10</v>
      </c>
      <c r="N24" s="175" t="str">
        <f t="shared" si="13"/>
        <v>เสี่ยง/มีปัญหา</v>
      </c>
      <c r="O24" s="172">
        <f>input3!AS24</f>
        <v>9</v>
      </c>
      <c r="P24" s="176" t="str">
        <f t="shared" si="14"/>
        <v>ไม่มีจุดแข็ง</v>
      </c>
      <c r="Q24" s="181">
        <f t="shared" si="15"/>
        <v>42</v>
      </c>
      <c r="R24" s="171">
        <f t="shared" si="16"/>
        <v>42</v>
      </c>
      <c r="S24" s="177" t="str">
        <f t="shared" si="17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47" t="s">
        <v>58</v>
      </c>
      <c r="B25" s="194" t="str">
        <f>input1!B25</f>
        <v>42</v>
      </c>
      <c r="C25" s="4" t="str">
        <f>input1!C25</f>
        <v>01671</v>
      </c>
      <c r="D25" s="5" t="str">
        <f>input1!D25</f>
        <v>นางสาวสุพีพร  วรรณา</v>
      </c>
      <c r="E25" s="6">
        <f>input1!E25</f>
        <v>2</v>
      </c>
      <c r="F25" s="71" t="str">
        <f t="shared" si="9"/>
        <v>หญิง</v>
      </c>
      <c r="G25" s="72">
        <f>input3!AF25</f>
        <v>9</v>
      </c>
      <c r="H25" s="160" t="str">
        <f t="shared" si="10"/>
        <v>ปกติ</v>
      </c>
      <c r="I25" s="169">
        <f>input3!AI25</f>
        <v>8</v>
      </c>
      <c r="J25" s="160" t="str">
        <f t="shared" si="11"/>
        <v>ปกติ</v>
      </c>
      <c r="K25" s="168">
        <f>input3!AM25</f>
        <v>8</v>
      </c>
      <c r="L25" s="160" t="str">
        <f t="shared" si="12"/>
        <v>ปกติ</v>
      </c>
      <c r="M25" s="169">
        <f>input3!AQ25</f>
        <v>9</v>
      </c>
      <c r="N25" s="160" t="str">
        <f t="shared" si="13"/>
        <v>ปกติ</v>
      </c>
      <c r="O25" s="168">
        <f>input3!AS25</f>
        <v>9</v>
      </c>
      <c r="P25" s="164" t="str">
        <f t="shared" si="14"/>
        <v>ไม่มีจุดแข็ง</v>
      </c>
      <c r="Q25" s="180">
        <f t="shared" si="15"/>
        <v>43</v>
      </c>
      <c r="R25" s="167">
        <f t="shared" si="16"/>
        <v>43</v>
      </c>
      <c r="S25" s="166" t="str">
        <f t="shared" si="17"/>
        <v>ปกติ</v>
      </c>
    </row>
    <row r="26" spans="1:31" s="13" customFormat="1" ht="18" customHeight="1" thickBot="1" x14ac:dyDescent="0.5">
      <c r="A26" s="148" t="s">
        <v>59</v>
      </c>
      <c r="B26" s="195" t="str">
        <f>input1!B26</f>
        <v>42</v>
      </c>
      <c r="C26" s="22" t="str">
        <f>input1!C26</f>
        <v>01672</v>
      </c>
      <c r="D26" s="23" t="str">
        <f>input1!D26</f>
        <v>นางสาวหญิง  แสงสวย</v>
      </c>
      <c r="E26" s="24">
        <f>input1!E26</f>
        <v>2</v>
      </c>
      <c r="F26" s="73" t="str">
        <f t="shared" si="9"/>
        <v>หญิง</v>
      </c>
      <c r="G26" s="74">
        <f>input3!AF26</f>
        <v>12</v>
      </c>
      <c r="H26" s="175" t="str">
        <f t="shared" si="10"/>
        <v>เสี่ยง/มีปัญหา</v>
      </c>
      <c r="I26" s="173">
        <f>input3!AI26</f>
        <v>6</v>
      </c>
      <c r="J26" s="175" t="str">
        <f t="shared" si="11"/>
        <v>ปกติ</v>
      </c>
      <c r="K26" s="172">
        <f>input3!AM26</f>
        <v>6</v>
      </c>
      <c r="L26" s="175" t="str">
        <f t="shared" si="12"/>
        <v>ปกติ</v>
      </c>
      <c r="M26" s="173">
        <f>input3!AQ26</f>
        <v>8</v>
      </c>
      <c r="N26" s="175" t="str">
        <f t="shared" si="13"/>
        <v>ปกติ</v>
      </c>
      <c r="O26" s="172">
        <f>input3!AS26</f>
        <v>14</v>
      </c>
      <c r="P26" s="176" t="str">
        <f t="shared" si="14"/>
        <v>มีจุดแข็ง</v>
      </c>
      <c r="Q26" s="181">
        <f t="shared" si="15"/>
        <v>46</v>
      </c>
      <c r="R26" s="171">
        <f t="shared" si="16"/>
        <v>46</v>
      </c>
      <c r="S26" s="177" t="str">
        <f t="shared" si="17"/>
        <v>ปกติ</v>
      </c>
    </row>
    <row r="27" spans="1:31" s="13" customFormat="1" ht="18" customHeight="1" thickBot="1" x14ac:dyDescent="0.5">
      <c r="A27" s="319" t="s">
        <v>0</v>
      </c>
      <c r="B27" s="308" t="str">
        <f>input1!B27</f>
        <v>42</v>
      </c>
      <c r="C27" s="309">
        <f>input1!C27</f>
        <v>0</v>
      </c>
      <c r="D27" s="310" t="str">
        <f>input1!D27</f>
        <v>นายธนวัฒน์  โสพิน</v>
      </c>
      <c r="E27" s="311">
        <f>input1!E27</f>
        <v>1</v>
      </c>
      <c r="F27" s="312" t="str">
        <f t="shared" si="9"/>
        <v>ชาย</v>
      </c>
      <c r="G27" s="313">
        <f>input3!AF27</f>
        <v>10</v>
      </c>
      <c r="H27" s="267" t="str">
        <f t="shared" si="10"/>
        <v>ปกติ</v>
      </c>
      <c r="I27" s="314">
        <f>input3!AI27</f>
        <v>9</v>
      </c>
      <c r="J27" s="267" t="str">
        <f t="shared" si="11"/>
        <v>ปกติ</v>
      </c>
      <c r="K27" s="315">
        <f>input3!AM27</f>
        <v>7</v>
      </c>
      <c r="L27" s="267" t="str">
        <f t="shared" si="12"/>
        <v>ปกติ</v>
      </c>
      <c r="M27" s="314">
        <f>input3!AQ27</f>
        <v>10</v>
      </c>
      <c r="N27" s="267" t="str">
        <f t="shared" si="13"/>
        <v>เสี่ยง/มีปัญหา</v>
      </c>
      <c r="O27" s="315">
        <f>input3!AS27</f>
        <v>12</v>
      </c>
      <c r="P27" s="266" t="str">
        <f t="shared" si="14"/>
        <v>มีจุดแข็ง</v>
      </c>
      <c r="Q27" s="320">
        <f t="shared" si="15"/>
        <v>48</v>
      </c>
      <c r="R27" s="316">
        <f t="shared" si="16"/>
        <v>48</v>
      </c>
      <c r="S27" s="318" t="str">
        <f t="shared" si="17"/>
        <v>ปกติ</v>
      </c>
    </row>
    <row r="28" spans="1:31" s="13" customFormat="1" ht="18" customHeight="1" x14ac:dyDescent="0.45">
      <c r="A28" s="261"/>
      <c r="B28" s="257"/>
      <c r="C28" s="258"/>
      <c r="D28" s="259"/>
      <c r="E28" s="257"/>
      <c r="F28" s="260"/>
      <c r="G28" s="260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</row>
    <row r="29" spans="1:31" s="13" customFormat="1" ht="18" customHeight="1" x14ac:dyDescent="0.45">
      <c r="A29" s="261"/>
      <c r="B29" s="257"/>
      <c r="C29" s="77" t="s">
        <v>47</v>
      </c>
      <c r="D29" s="77"/>
      <c r="E29" s="58"/>
      <c r="F29" s="78"/>
      <c r="G29" s="77"/>
      <c r="H29" s="77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1:31" s="13" customFormat="1" ht="18" customHeight="1" x14ac:dyDescent="0.45">
      <c r="A30" s="261"/>
      <c r="B30" s="257"/>
      <c r="C30" s="58"/>
      <c r="D30" s="58" t="s">
        <v>48</v>
      </c>
      <c r="E30" s="58"/>
      <c r="F30" s="58" t="s">
        <v>48</v>
      </c>
      <c r="G30" s="58"/>
      <c r="H30" s="58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1:31" s="13" customFormat="1" ht="18" customHeight="1" x14ac:dyDescent="0.45">
      <c r="A31" s="261"/>
      <c r="B31" s="257"/>
      <c r="C31" s="258"/>
      <c r="D31" s="259"/>
      <c r="E31" s="257"/>
      <c r="F31" s="260"/>
      <c r="G31" s="260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31" s="13" customFormat="1" ht="18" customHeight="1" x14ac:dyDescent="0.45">
      <c r="A32" s="261"/>
      <c r="B32" s="257"/>
      <c r="C32" s="258"/>
      <c r="D32" s="259"/>
      <c r="E32" s="257"/>
      <c r="F32" s="260"/>
      <c r="G32" s="260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</row>
    <row r="33" spans="1:19" s="13" customFormat="1" ht="18" customHeight="1" x14ac:dyDescent="0.45">
      <c r="A33" s="261"/>
      <c r="B33" s="257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</row>
    <row r="34" spans="1:19" s="13" customFormat="1" ht="18" customHeight="1" x14ac:dyDescent="0.45">
      <c r="A34" s="261"/>
      <c r="B34" s="257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</row>
    <row r="35" spans="1:19" s="13" customFormat="1" ht="18" customHeight="1" x14ac:dyDescent="0.45">
      <c r="A35" s="261"/>
      <c r="B35" s="257"/>
      <c r="C35" s="258"/>
      <c r="D35" s="259"/>
      <c r="E35" s="257"/>
      <c r="F35" s="260"/>
      <c r="G35" s="260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</row>
    <row r="36" spans="1:19" s="13" customFormat="1" ht="18" customHeight="1" x14ac:dyDescent="0.45">
      <c r="A36" s="261"/>
      <c r="B36" s="257"/>
      <c r="C36" s="258"/>
      <c r="D36" s="259"/>
      <c r="E36" s="257"/>
      <c r="F36" s="260"/>
      <c r="G36" s="260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</row>
    <row r="37" spans="1:19" s="13" customFormat="1" ht="18" customHeight="1" x14ac:dyDescent="0.45">
      <c r="A37" s="261"/>
      <c r="B37" s="257"/>
      <c r="C37" s="258"/>
      <c r="D37" s="259"/>
      <c r="E37" s="257"/>
      <c r="F37" s="260"/>
      <c r="G37" s="260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</row>
    <row r="38" spans="1:19" s="13" customFormat="1" ht="18" customHeight="1" x14ac:dyDescent="0.45">
      <c r="A38" s="261"/>
      <c r="B38" s="257"/>
      <c r="C38" s="258"/>
      <c r="D38" s="259"/>
      <c r="E38" s="257"/>
      <c r="F38" s="260"/>
      <c r="G38" s="260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</row>
    <row r="39" spans="1:19" s="13" customFormat="1" ht="18" customHeight="1" x14ac:dyDescent="0.45">
      <c r="A39" s="261"/>
      <c r="B39" s="257"/>
      <c r="C39" s="258"/>
      <c r="D39" s="259"/>
      <c r="E39" s="257"/>
      <c r="F39" s="260"/>
      <c r="G39" s="260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</row>
    <row r="41" spans="1:19" ht="21" x14ac:dyDescent="0.45">
      <c r="C41" s="254"/>
      <c r="D41" s="254"/>
      <c r="E41" s="254"/>
      <c r="F41" s="255"/>
      <c r="G41" s="254"/>
      <c r="H41" s="254"/>
    </row>
    <row r="42" spans="1:19" ht="21" x14ac:dyDescent="0.45">
      <c r="C42" s="254"/>
      <c r="D42" s="254"/>
      <c r="E42" s="254"/>
      <c r="F42" s="254"/>
      <c r="G42" s="254"/>
      <c r="H42" s="254"/>
    </row>
  </sheetData>
  <mergeCells count="3">
    <mergeCell ref="A1:F1"/>
    <mergeCell ref="H1:S1"/>
    <mergeCell ref="A2:F2"/>
  </mergeCells>
  <phoneticPr fontId="0" type="noConversion"/>
  <printOptions horizontalCentered="1"/>
  <pageMargins left="0.7" right="0.7" top="0.75" bottom="0.75" header="0.3" footer="0.3"/>
  <pageSetup paperSize="9" scale="68"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view="pageBreakPreview" topLeftCell="A25" zoomScale="110" zoomScaleNormal="100" zoomScaleSheetLayoutView="110" workbookViewId="0">
      <selection activeCell="H14" sqref="H14"/>
    </sheetView>
  </sheetViews>
  <sheetFormatPr defaultRowHeight="22.5" customHeight="1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2.5" customHeight="1" thickBot="1" x14ac:dyDescent="0.55000000000000004">
      <c r="A1" s="321" t="s">
        <v>26</v>
      </c>
      <c r="B1" s="322"/>
      <c r="C1" s="322"/>
      <c r="D1" s="322"/>
      <c r="E1" s="322"/>
      <c r="F1" s="323"/>
      <c r="G1"/>
      <c r="H1" s="321" t="s">
        <v>46</v>
      </c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</row>
    <row r="2" spans="1:19" ht="22.5" customHeight="1" thickBot="1" x14ac:dyDescent="0.55000000000000004">
      <c r="A2" s="349" t="str">
        <f>input1!A2</f>
        <v>ชั้นมัธยมศึกษาปีที่ 4/2</v>
      </c>
      <c r="B2" s="350"/>
      <c r="C2" s="350"/>
      <c r="D2" s="350"/>
      <c r="E2" s="350"/>
      <c r="F2" s="351"/>
      <c r="G2"/>
      <c r="H2" s="149" t="s">
        <v>37</v>
      </c>
      <c r="I2" s="58"/>
      <c r="J2" s="149" t="s">
        <v>38</v>
      </c>
      <c r="K2" s="58"/>
      <c r="L2" s="149" t="s">
        <v>39</v>
      </c>
      <c r="M2" s="58"/>
      <c r="N2" s="149" t="s">
        <v>40</v>
      </c>
      <c r="O2" s="58"/>
      <c r="P2" s="149" t="s">
        <v>41</v>
      </c>
      <c r="Q2" s="58"/>
      <c r="R2" s="58"/>
      <c r="S2" s="149" t="s">
        <v>87</v>
      </c>
    </row>
    <row r="3" spans="1:19" ht="22.5" customHeight="1" thickBot="1" x14ac:dyDescent="0.55000000000000004">
      <c r="A3" s="191" t="s">
        <v>21</v>
      </c>
      <c r="B3" s="192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66" t="s">
        <v>36</v>
      </c>
      <c r="I3" s="150" t="s">
        <v>35</v>
      </c>
      <c r="J3" s="3" t="s">
        <v>36</v>
      </c>
      <c r="K3" s="67" t="s">
        <v>35</v>
      </c>
      <c r="L3" s="66" t="s">
        <v>36</v>
      </c>
      <c r="M3" s="150" t="s">
        <v>35</v>
      </c>
      <c r="N3" s="3" t="s">
        <v>36</v>
      </c>
      <c r="O3" s="67" t="s">
        <v>35</v>
      </c>
      <c r="P3" s="60" t="s">
        <v>36</v>
      </c>
      <c r="Q3" s="68"/>
      <c r="R3" s="150" t="s">
        <v>35</v>
      </c>
      <c r="S3" s="3" t="s">
        <v>36</v>
      </c>
    </row>
    <row r="4" spans="1:19" s="13" customFormat="1" ht="22.5" customHeight="1" x14ac:dyDescent="0.45">
      <c r="A4" s="193" t="s">
        <v>66</v>
      </c>
      <c r="B4" s="194" t="str">
        <f>input1!B4</f>
        <v>42</v>
      </c>
      <c r="C4" s="4" t="str">
        <f>input1!C4</f>
        <v>01131</v>
      </c>
      <c r="D4" s="5" t="str">
        <f>input1!D4</f>
        <v>นายไกรสิทธิ์  ประสงค์ดี</v>
      </c>
      <c r="E4" s="6">
        <f>input1!E4</f>
        <v>1</v>
      </c>
      <c r="F4" s="69" t="str">
        <f>IF(E4=1,"ชาย",IF(E4=2,"หญิง","-"))</f>
        <v>ชาย</v>
      </c>
      <c r="G4" s="70">
        <f>(equal1!G4+equal2!G4+equal3!G4)/3</f>
        <v>7.333333333333333</v>
      </c>
      <c r="H4" s="160" t="str">
        <f>IF(G4&gt;10,"เสี่ยง/มีปัญหา","ปกติ")</f>
        <v>ปกติ</v>
      </c>
      <c r="I4" s="179">
        <f>(equal1!I4+equal2!I4+equal3!I4)/3</f>
        <v>6.666666666666667</v>
      </c>
      <c r="J4" s="160" t="str">
        <f>IF(I4&gt;9,"เสี่ยง/มีปัญหา","ปกติ")</f>
        <v>ปกติ</v>
      </c>
      <c r="K4" s="178">
        <f>(equal1!K4+equal2!K4+equal3!K4)/3</f>
        <v>10.666666666666666</v>
      </c>
      <c r="L4" s="160" t="str">
        <f>IF(K4&gt;10,"เสี่ยง/มีปัญหา","ปกติ")</f>
        <v>เสี่ยง/มีปัญหา</v>
      </c>
      <c r="M4" s="162">
        <f>(equal1!M4+equal2!M4+equal3!M4)/3</f>
        <v>8.3333333333333339</v>
      </c>
      <c r="N4" s="160" t="str">
        <f>IF(M4&gt;9,"เสี่ยง/มีปัญหา","ปกติ")</f>
        <v>ปกติ</v>
      </c>
      <c r="O4" s="162">
        <f>(equal1!O4+equal2!O4+equal3!O4)/3</f>
        <v>7.666666666666667</v>
      </c>
      <c r="P4" s="164" t="str">
        <f>IF(O4&gt;10,"มีจุดแข็ง","ไม่มีจุดแข็ง")</f>
        <v>ไม่มีจุดแข็ง</v>
      </c>
      <c r="Q4" s="165">
        <f>G4+I4+K4+M4+O4</f>
        <v>40.666666666666664</v>
      </c>
      <c r="R4" s="163">
        <f>IF(Q4&lt;1,"-",Q4)</f>
        <v>40.666666666666664</v>
      </c>
      <c r="S4" s="166" t="str">
        <f>IF(R4&gt;48,"เสี่ยง/มีปัญหา","ปกติ")</f>
        <v>ปกติ</v>
      </c>
    </row>
    <row r="5" spans="1:19" s="13" customFormat="1" ht="22.5" customHeight="1" x14ac:dyDescent="0.45">
      <c r="A5" s="193" t="s">
        <v>67</v>
      </c>
      <c r="B5" s="194" t="str">
        <f>input1!B5</f>
        <v>42</v>
      </c>
      <c r="C5" s="4" t="str">
        <f>input1!C5</f>
        <v>00979</v>
      </c>
      <c r="D5" s="5" t="str">
        <f>input1!D5</f>
        <v>นายจตุรพล  โพธ์งาม</v>
      </c>
      <c r="E5" s="6">
        <f>input1!E5</f>
        <v>1</v>
      </c>
      <c r="F5" s="71" t="str">
        <f t="shared" ref="F5:F22" si="0">IF(E5=1,"ชาย",IF(E5=2,"หญิง","-"))</f>
        <v>ชาย</v>
      </c>
      <c r="G5" s="72">
        <f>input1!AF5</f>
        <v>6</v>
      </c>
      <c r="H5" s="160" t="str">
        <f t="shared" ref="H5:H22" si="1">IF(G5&gt;10,"เสี่ยง/มีปัญหา","ปกติ")</f>
        <v>ปกติ</v>
      </c>
      <c r="I5" s="179">
        <f>(equal1!I5+equal2!I5+equal3!I5)/3</f>
        <v>7.333333333333333</v>
      </c>
      <c r="J5" s="160" t="str">
        <f t="shared" ref="J5:J22" si="2">IF(I5&gt;9,"เสี่ยง/มีปัญหา","ปกติ")</f>
        <v>ปกติ</v>
      </c>
      <c r="K5" s="162">
        <f>(equal1!K5+equal2!K5+equal3!K5)/3</f>
        <v>8.3333333333333339</v>
      </c>
      <c r="L5" s="160" t="str">
        <f t="shared" ref="L5:L22" si="3">IF(K5&gt;10,"เสี่ยง/มีปัญหา","ปกติ")</f>
        <v>ปกติ</v>
      </c>
      <c r="M5" s="162">
        <f>(equal1!M5+equal2!M5+equal3!M5)/3</f>
        <v>8.3333333333333339</v>
      </c>
      <c r="N5" s="160" t="str">
        <f t="shared" ref="N5:N22" si="4">IF(M5&gt;9,"เสี่ยง/มีปัญหา","ปกติ")</f>
        <v>ปกติ</v>
      </c>
      <c r="O5" s="162">
        <f>(equal1!O5+equal2!O5+equal3!O5)/3</f>
        <v>8.6666666666666661</v>
      </c>
      <c r="P5" s="164" t="str">
        <f t="shared" ref="P5:P22" si="5">IF(O5&gt;10,"มีจุดแข็ง","ไม่มีจุดแข็ง")</f>
        <v>ไม่มีจุดแข็ง</v>
      </c>
      <c r="Q5" s="170">
        <f t="shared" ref="Q5:Q22" si="6">G5+I5+K5+M5+O5</f>
        <v>38.666666666666664</v>
      </c>
      <c r="R5" s="169">
        <f t="shared" ref="R5:R22" si="7">IF(Q5&lt;1,"-",Q5)</f>
        <v>38.666666666666664</v>
      </c>
      <c r="S5" s="166" t="str">
        <f t="shared" ref="S5:S22" si="8">IF(R5&gt;48,"เสี่ยง/มีปัญหา","ปกติ")</f>
        <v>ปกติ</v>
      </c>
    </row>
    <row r="6" spans="1:19" s="13" customFormat="1" ht="22.5" customHeight="1" x14ac:dyDescent="0.45">
      <c r="A6" s="193" t="s">
        <v>68</v>
      </c>
      <c r="B6" s="194" t="str">
        <f>input1!B6</f>
        <v>42</v>
      </c>
      <c r="C6" s="4" t="str">
        <f>input1!C6</f>
        <v>01664</v>
      </c>
      <c r="D6" s="5" t="str">
        <f>input1!D6</f>
        <v>นายเตชะวิทย์  ศรีบุญมา</v>
      </c>
      <c r="E6" s="6">
        <f>input1!E6</f>
        <v>1</v>
      </c>
      <c r="F6" s="71" t="str">
        <f t="shared" si="0"/>
        <v>ชาย</v>
      </c>
      <c r="G6" s="72">
        <f>input1!AF6</f>
        <v>7</v>
      </c>
      <c r="H6" s="160" t="str">
        <f t="shared" si="1"/>
        <v>ปกติ</v>
      </c>
      <c r="I6" s="179">
        <f>(equal1!I6+equal2!I6+equal3!I6)/3</f>
        <v>7</v>
      </c>
      <c r="J6" s="160" t="str">
        <f t="shared" si="2"/>
        <v>ปกติ</v>
      </c>
      <c r="K6" s="162">
        <f>(equal1!K6+equal2!K6+equal3!K6)/3</f>
        <v>7.333333333333333</v>
      </c>
      <c r="L6" s="160" t="str">
        <f t="shared" si="3"/>
        <v>ปกติ</v>
      </c>
      <c r="M6" s="162">
        <f>(equal1!M6+equal2!M6+equal3!M6)/3</f>
        <v>7.666666666666667</v>
      </c>
      <c r="N6" s="160" t="str">
        <f t="shared" si="4"/>
        <v>ปกติ</v>
      </c>
      <c r="O6" s="162">
        <f>(equal1!O6+equal2!O6+equal3!O6)/3</f>
        <v>9.3333333333333339</v>
      </c>
      <c r="P6" s="164" t="str">
        <f t="shared" si="5"/>
        <v>ไม่มีจุดแข็ง</v>
      </c>
      <c r="Q6" s="170">
        <f t="shared" si="6"/>
        <v>38.333333333333336</v>
      </c>
      <c r="R6" s="169">
        <f t="shared" si="7"/>
        <v>38.333333333333336</v>
      </c>
      <c r="S6" s="166" t="str">
        <f t="shared" si="8"/>
        <v>ปกติ</v>
      </c>
    </row>
    <row r="7" spans="1:19" s="13" customFormat="1" ht="22.5" customHeight="1" x14ac:dyDescent="0.45">
      <c r="A7" s="193" t="s">
        <v>69</v>
      </c>
      <c r="B7" s="194" t="str">
        <f>input1!B7</f>
        <v>42</v>
      </c>
      <c r="C7" s="4" t="str">
        <f>input1!C7</f>
        <v>01087</v>
      </c>
      <c r="D7" s="5" t="str">
        <f>input1!D7</f>
        <v>นายนิวัฒน์  น้ำเต้าไฟ</v>
      </c>
      <c r="E7" s="6">
        <f>input1!E7</f>
        <v>1</v>
      </c>
      <c r="F7" s="71" t="str">
        <f t="shared" si="0"/>
        <v>ชาย</v>
      </c>
      <c r="G7" s="72">
        <f>input1!AF7</f>
        <v>8</v>
      </c>
      <c r="H7" s="160" t="str">
        <f t="shared" si="1"/>
        <v>ปกติ</v>
      </c>
      <c r="I7" s="179">
        <f>(equal1!I7+equal2!I7+equal3!I7)/3</f>
        <v>9</v>
      </c>
      <c r="J7" s="160" t="str">
        <f t="shared" si="2"/>
        <v>ปกติ</v>
      </c>
      <c r="K7" s="162">
        <f>(equal1!K7+equal2!K7+equal3!K7)/3</f>
        <v>11.666666666666666</v>
      </c>
      <c r="L7" s="160" t="str">
        <f t="shared" si="3"/>
        <v>เสี่ยง/มีปัญหา</v>
      </c>
      <c r="M7" s="162">
        <f>(equal1!M7+equal2!M7+equal3!M7)/3</f>
        <v>8</v>
      </c>
      <c r="N7" s="160" t="str">
        <f t="shared" si="4"/>
        <v>ปกติ</v>
      </c>
      <c r="O7" s="162">
        <f>(equal1!O7+equal2!O7+equal3!O7)/3</f>
        <v>9.6666666666666661</v>
      </c>
      <c r="P7" s="164" t="str">
        <f t="shared" si="5"/>
        <v>ไม่มีจุดแข็ง</v>
      </c>
      <c r="Q7" s="170">
        <f t="shared" si="6"/>
        <v>46.333333333333329</v>
      </c>
      <c r="R7" s="169">
        <f t="shared" si="7"/>
        <v>46.333333333333329</v>
      </c>
      <c r="S7" s="166" t="str">
        <f t="shared" si="8"/>
        <v>ปกติ</v>
      </c>
    </row>
    <row r="8" spans="1:19" s="13" customFormat="1" ht="22.5" customHeight="1" thickBot="1" x14ac:dyDescent="0.5">
      <c r="A8" s="193" t="s">
        <v>70</v>
      </c>
      <c r="B8" s="195" t="str">
        <f>input1!B8</f>
        <v>42</v>
      </c>
      <c r="C8" s="62" t="str">
        <f>input1!C8</f>
        <v>01058</v>
      </c>
      <c r="D8" s="63" t="str">
        <f>input1!D8</f>
        <v>นายพงศกร  เมืองแก้ว</v>
      </c>
      <c r="E8" s="64">
        <f>input1!E8</f>
        <v>1</v>
      </c>
      <c r="F8" s="73" t="str">
        <f t="shared" si="0"/>
        <v>ชาย</v>
      </c>
      <c r="G8" s="74">
        <f>input1!AF8</f>
        <v>7</v>
      </c>
      <c r="H8" s="175" t="str">
        <f t="shared" si="1"/>
        <v>ปกติ</v>
      </c>
      <c r="I8" s="181">
        <f>(equal1!I8+equal2!I8+equal3!I8)/3</f>
        <v>10</v>
      </c>
      <c r="J8" s="175" t="str">
        <f t="shared" si="2"/>
        <v>เสี่ยง/มีปัญหา</v>
      </c>
      <c r="K8" s="172">
        <f>(equal1!K8+equal2!K8+equal3!K8)/3</f>
        <v>10.333333333333334</v>
      </c>
      <c r="L8" s="175" t="str">
        <f t="shared" si="3"/>
        <v>เสี่ยง/มีปัญหา</v>
      </c>
      <c r="M8" s="172">
        <f>(equal1!M8+equal2!M8+equal3!M8)/3</f>
        <v>10</v>
      </c>
      <c r="N8" s="175" t="str">
        <f t="shared" si="4"/>
        <v>เสี่ยง/มีปัญหา</v>
      </c>
      <c r="O8" s="172">
        <f>(equal1!O8+equal2!O8+equal3!O8)/3</f>
        <v>10.333333333333334</v>
      </c>
      <c r="P8" s="176" t="str">
        <f t="shared" si="5"/>
        <v>มีจุดแข็ง</v>
      </c>
      <c r="Q8" s="174">
        <f t="shared" si="6"/>
        <v>47.666666666666671</v>
      </c>
      <c r="R8" s="173">
        <f t="shared" si="7"/>
        <v>47.666666666666671</v>
      </c>
      <c r="S8" s="177" t="str">
        <f t="shared" si="8"/>
        <v>ปกติ</v>
      </c>
    </row>
    <row r="9" spans="1:19" s="13" customFormat="1" ht="22.5" customHeight="1" x14ac:dyDescent="0.45">
      <c r="A9" s="193" t="s">
        <v>71</v>
      </c>
      <c r="B9" s="194" t="str">
        <f>input1!B9</f>
        <v>42</v>
      </c>
      <c r="C9" s="4" t="str">
        <f>input1!C9</f>
        <v>01094</v>
      </c>
      <c r="D9" s="5" t="str">
        <f>input1!D9</f>
        <v>นายภีรพล  อ้นเนียม</v>
      </c>
      <c r="E9" s="6">
        <f>input1!E9</f>
        <v>1</v>
      </c>
      <c r="F9" s="76" t="str">
        <f t="shared" si="0"/>
        <v>ชาย</v>
      </c>
      <c r="G9" s="70">
        <f>input1!AF9</f>
        <v>5</v>
      </c>
      <c r="H9" s="160" t="str">
        <f t="shared" si="1"/>
        <v>ปกติ</v>
      </c>
      <c r="I9" s="179">
        <f>(equal1!I9+equal2!I9+equal3!I9)/3</f>
        <v>6.666666666666667</v>
      </c>
      <c r="J9" s="160" t="str">
        <f t="shared" si="2"/>
        <v>ปกติ</v>
      </c>
      <c r="K9" s="162">
        <f>(equal1!K9+equal2!K9+equal3!K9)/3</f>
        <v>9</v>
      </c>
      <c r="L9" s="160" t="str">
        <f t="shared" si="3"/>
        <v>ปกติ</v>
      </c>
      <c r="M9" s="162">
        <f>(equal1!M9+equal2!M9+equal3!M9)/3</f>
        <v>7.666666666666667</v>
      </c>
      <c r="N9" s="160" t="str">
        <f t="shared" si="4"/>
        <v>ปกติ</v>
      </c>
      <c r="O9" s="162">
        <f>(equal1!O9+equal2!O9+equal3!O9)/3</f>
        <v>9.6666666666666661</v>
      </c>
      <c r="P9" s="164" t="str">
        <f t="shared" si="5"/>
        <v>ไม่มีจุดแข็ง</v>
      </c>
      <c r="Q9" s="165">
        <f t="shared" si="6"/>
        <v>38</v>
      </c>
      <c r="R9" s="163">
        <f t="shared" si="7"/>
        <v>38</v>
      </c>
      <c r="S9" s="166" t="str">
        <f t="shared" si="8"/>
        <v>ปกติ</v>
      </c>
    </row>
    <row r="10" spans="1:19" s="13" customFormat="1" ht="22.5" customHeight="1" x14ac:dyDescent="0.45">
      <c r="A10" s="193" t="s">
        <v>72</v>
      </c>
      <c r="B10" s="194" t="str">
        <f>input1!B10</f>
        <v>42</v>
      </c>
      <c r="C10" s="4" t="str">
        <f>input1!C10</f>
        <v>01023</v>
      </c>
      <c r="D10" s="5" t="str">
        <f>input1!D10</f>
        <v>นายสราวุธ  อ่อนละออ</v>
      </c>
      <c r="E10" s="6">
        <f>input1!E10</f>
        <v>1</v>
      </c>
      <c r="F10" s="71" t="str">
        <f t="shared" si="0"/>
        <v>ชาย</v>
      </c>
      <c r="G10" s="72">
        <f>input1!AF10</f>
        <v>6</v>
      </c>
      <c r="H10" s="160" t="str">
        <f t="shared" si="1"/>
        <v>ปกติ</v>
      </c>
      <c r="I10" s="179">
        <f>(equal1!I10+equal2!I10+equal3!I10)/3</f>
        <v>7.666666666666667</v>
      </c>
      <c r="J10" s="160" t="str">
        <f t="shared" si="2"/>
        <v>ปกติ</v>
      </c>
      <c r="K10" s="162">
        <f>(equal1!K10+equal2!K10+equal3!K10)/3</f>
        <v>9.3333333333333339</v>
      </c>
      <c r="L10" s="160" t="str">
        <f t="shared" si="3"/>
        <v>ปกติ</v>
      </c>
      <c r="M10" s="162">
        <f>(equal1!M10+equal2!M10+equal3!M10)/3</f>
        <v>7.666666666666667</v>
      </c>
      <c r="N10" s="160" t="str">
        <f t="shared" si="4"/>
        <v>ปกติ</v>
      </c>
      <c r="O10" s="162">
        <f>(equal1!O10+equal2!O10+equal3!O10)/3</f>
        <v>8.6666666666666661</v>
      </c>
      <c r="P10" s="164" t="str">
        <f t="shared" si="5"/>
        <v>ไม่มีจุดแข็ง</v>
      </c>
      <c r="Q10" s="170">
        <f t="shared" si="6"/>
        <v>39.333333333333336</v>
      </c>
      <c r="R10" s="169">
        <f t="shared" si="7"/>
        <v>39.333333333333336</v>
      </c>
      <c r="S10" s="166" t="str">
        <f t="shared" si="8"/>
        <v>ปกติ</v>
      </c>
    </row>
    <row r="11" spans="1:19" s="13" customFormat="1" ht="22.5" customHeight="1" x14ac:dyDescent="0.45">
      <c r="A11" s="193" t="s">
        <v>73</v>
      </c>
      <c r="B11" s="194" t="str">
        <f>input1!B11</f>
        <v>42</v>
      </c>
      <c r="C11" s="4" t="str">
        <f>input1!C11</f>
        <v>00991</v>
      </c>
      <c r="D11" s="5" t="str">
        <f>input1!D11</f>
        <v>นายสุวรรณชัย  ศรีปิ่นเป้า</v>
      </c>
      <c r="E11" s="6">
        <f>input1!E11</f>
        <v>1</v>
      </c>
      <c r="F11" s="71" t="str">
        <f t="shared" si="0"/>
        <v>ชาย</v>
      </c>
      <c r="G11" s="72">
        <f>input1!AF11</f>
        <v>7</v>
      </c>
      <c r="H11" s="160" t="str">
        <f t="shared" si="1"/>
        <v>ปกติ</v>
      </c>
      <c r="I11" s="179">
        <f>(equal1!I11+equal2!I11+equal3!I11)/3</f>
        <v>7</v>
      </c>
      <c r="J11" s="160" t="str">
        <f t="shared" si="2"/>
        <v>ปกติ</v>
      </c>
      <c r="K11" s="162">
        <f>(equal1!K11+equal2!K11+equal3!K11)/3</f>
        <v>10</v>
      </c>
      <c r="L11" s="160" t="str">
        <f t="shared" si="3"/>
        <v>ปกติ</v>
      </c>
      <c r="M11" s="162">
        <f>(equal1!M11+equal2!M11+equal3!M11)/3</f>
        <v>8.3333333333333339</v>
      </c>
      <c r="N11" s="160" t="str">
        <f t="shared" si="4"/>
        <v>ปกติ</v>
      </c>
      <c r="O11" s="162">
        <f>(equal1!O11+equal2!O11+equal3!O11)/3</f>
        <v>9.6666666666666661</v>
      </c>
      <c r="P11" s="164" t="str">
        <f t="shared" si="5"/>
        <v>ไม่มีจุดแข็ง</v>
      </c>
      <c r="Q11" s="170">
        <f t="shared" si="6"/>
        <v>42</v>
      </c>
      <c r="R11" s="169">
        <f t="shared" si="7"/>
        <v>42</v>
      </c>
      <c r="S11" s="166" t="str">
        <f t="shared" si="8"/>
        <v>ปกติ</v>
      </c>
    </row>
    <row r="12" spans="1:19" s="13" customFormat="1" ht="22.5" customHeight="1" x14ac:dyDescent="0.45">
      <c r="A12" s="193" t="s">
        <v>74</v>
      </c>
      <c r="B12" s="194" t="str">
        <f>input1!B12</f>
        <v>42</v>
      </c>
      <c r="C12" s="4" t="str">
        <f>input1!C12</f>
        <v>01066</v>
      </c>
      <c r="D12" s="5" t="str">
        <f>input1!D12</f>
        <v>นางสาวจอมขวัญ  เชียงมูล</v>
      </c>
      <c r="E12" s="6">
        <f>input1!E12</f>
        <v>2</v>
      </c>
      <c r="F12" s="71" t="str">
        <f t="shared" si="0"/>
        <v>หญิง</v>
      </c>
      <c r="G12" s="72">
        <f>input1!AF12</f>
        <v>5</v>
      </c>
      <c r="H12" s="160" t="str">
        <f t="shared" si="1"/>
        <v>ปกติ</v>
      </c>
      <c r="I12" s="179">
        <f>(equal1!I12+equal2!I12+equal3!I12)/3</f>
        <v>6.333333333333333</v>
      </c>
      <c r="J12" s="160" t="str">
        <f t="shared" si="2"/>
        <v>ปกติ</v>
      </c>
      <c r="K12" s="162">
        <f>(equal1!K12+equal2!K12+equal3!K12)/3</f>
        <v>9.3333333333333339</v>
      </c>
      <c r="L12" s="160" t="str">
        <f t="shared" si="3"/>
        <v>ปกติ</v>
      </c>
      <c r="M12" s="162">
        <f>(equal1!M12+equal2!M12+equal3!M12)/3</f>
        <v>7.666666666666667</v>
      </c>
      <c r="N12" s="160" t="str">
        <f t="shared" si="4"/>
        <v>ปกติ</v>
      </c>
      <c r="O12" s="162">
        <f>(equal1!O12+equal2!O12+equal3!O12)/3</f>
        <v>9</v>
      </c>
      <c r="P12" s="164" t="str">
        <f t="shared" si="5"/>
        <v>ไม่มีจุดแข็ง</v>
      </c>
      <c r="Q12" s="170">
        <f t="shared" si="6"/>
        <v>37.333333333333329</v>
      </c>
      <c r="R12" s="169">
        <f t="shared" si="7"/>
        <v>37.333333333333329</v>
      </c>
      <c r="S12" s="166" t="str">
        <f t="shared" si="8"/>
        <v>ปกติ</v>
      </c>
    </row>
    <row r="13" spans="1:19" s="13" customFormat="1" ht="22.5" customHeight="1" thickBot="1" x14ac:dyDescent="0.5">
      <c r="A13" s="193" t="s">
        <v>75</v>
      </c>
      <c r="B13" s="195" t="str">
        <f>input1!B13</f>
        <v>42</v>
      </c>
      <c r="C13" s="62" t="str">
        <f>input1!C13</f>
        <v>00994</v>
      </c>
      <c r="D13" s="63" t="str">
        <f>input1!D13</f>
        <v>นางสาวจุฑามาศ  วงษ์ธัญการณ์</v>
      </c>
      <c r="E13" s="64">
        <f>input1!E13</f>
        <v>2</v>
      </c>
      <c r="F13" s="73" t="str">
        <f t="shared" si="0"/>
        <v>หญิง</v>
      </c>
      <c r="G13" s="74">
        <f>input1!AF13</f>
        <v>6</v>
      </c>
      <c r="H13" s="175" t="str">
        <f t="shared" si="1"/>
        <v>ปกติ</v>
      </c>
      <c r="I13" s="181">
        <f>(equal1!I13+equal2!I13+equal3!I13)/3</f>
        <v>6.666666666666667</v>
      </c>
      <c r="J13" s="175" t="str">
        <f t="shared" si="2"/>
        <v>ปกติ</v>
      </c>
      <c r="K13" s="172">
        <f>(equal1!K13+equal2!K13+equal3!K13)/3</f>
        <v>10.666666666666666</v>
      </c>
      <c r="L13" s="175" t="str">
        <f t="shared" si="3"/>
        <v>เสี่ยง/มีปัญหา</v>
      </c>
      <c r="M13" s="172">
        <f>(equal1!M13+equal2!M13+equal3!M13)/3</f>
        <v>7.666666666666667</v>
      </c>
      <c r="N13" s="175" t="str">
        <f t="shared" si="4"/>
        <v>ปกติ</v>
      </c>
      <c r="O13" s="172">
        <f>(equal1!O13+equal2!O13+equal3!O13)/3</f>
        <v>9.3333333333333339</v>
      </c>
      <c r="P13" s="176" t="str">
        <f t="shared" si="5"/>
        <v>ไม่มีจุดแข็ง</v>
      </c>
      <c r="Q13" s="174">
        <f t="shared" si="6"/>
        <v>40.333333333333336</v>
      </c>
      <c r="R13" s="173">
        <f t="shared" si="7"/>
        <v>40.333333333333336</v>
      </c>
      <c r="S13" s="177" t="str">
        <f t="shared" si="8"/>
        <v>ปกติ</v>
      </c>
    </row>
    <row r="14" spans="1:19" s="13" customFormat="1" ht="22.5" customHeight="1" x14ac:dyDescent="0.45">
      <c r="A14" s="193" t="s">
        <v>76</v>
      </c>
      <c r="B14" s="194" t="str">
        <f>input1!B14</f>
        <v>42</v>
      </c>
      <c r="C14" s="4" t="str">
        <f>input1!C14</f>
        <v>01012</v>
      </c>
      <c r="D14" s="5" t="str">
        <f>input1!D14</f>
        <v>นางสาวณัฐชดาพร  เขียวเกิด</v>
      </c>
      <c r="E14" s="6">
        <f>input1!E14</f>
        <v>2</v>
      </c>
      <c r="F14" s="76" t="str">
        <f t="shared" si="0"/>
        <v>หญิง</v>
      </c>
      <c r="G14" s="70">
        <f>input1!AF14</f>
        <v>13</v>
      </c>
      <c r="H14" s="160" t="str">
        <f t="shared" si="1"/>
        <v>เสี่ยง/มีปัญหา</v>
      </c>
      <c r="I14" s="179">
        <f>(equal1!I14+equal2!I14+equal3!I14)/3</f>
        <v>8</v>
      </c>
      <c r="J14" s="160" t="str">
        <f t="shared" si="2"/>
        <v>ปกติ</v>
      </c>
      <c r="K14" s="162">
        <f>(equal1!K14+equal2!K14+equal3!K14)/3</f>
        <v>9.3333333333333339</v>
      </c>
      <c r="L14" s="160" t="str">
        <f t="shared" si="3"/>
        <v>ปกติ</v>
      </c>
      <c r="M14" s="162">
        <f>(equal1!M14+equal2!M14+equal3!M14)/3</f>
        <v>8.3333333333333339</v>
      </c>
      <c r="N14" s="160" t="str">
        <f t="shared" si="4"/>
        <v>ปกติ</v>
      </c>
      <c r="O14" s="162">
        <f>(equal1!O14+equal2!O14+equal3!O14)/3</f>
        <v>9.6666666666666661</v>
      </c>
      <c r="P14" s="164" t="str">
        <f t="shared" si="5"/>
        <v>ไม่มีจุดแข็ง</v>
      </c>
      <c r="Q14" s="165">
        <f t="shared" si="6"/>
        <v>48.333333333333336</v>
      </c>
      <c r="R14" s="163">
        <f t="shared" si="7"/>
        <v>48.333333333333336</v>
      </c>
      <c r="S14" s="166" t="str">
        <f t="shared" si="8"/>
        <v>เสี่ยง/มีปัญหา</v>
      </c>
    </row>
    <row r="15" spans="1:19" s="13" customFormat="1" ht="22.5" customHeight="1" x14ac:dyDescent="0.45">
      <c r="A15" s="193" t="s">
        <v>77</v>
      </c>
      <c r="B15" s="194" t="str">
        <f>input1!B15</f>
        <v>42</v>
      </c>
      <c r="C15" s="4" t="str">
        <f>input1!C15</f>
        <v>01069</v>
      </c>
      <c r="D15" s="5" t="str">
        <f>input1!D15</f>
        <v>นางสาวณิชานันท์  รุณจำรัส</v>
      </c>
      <c r="E15" s="6">
        <f>input1!E15</f>
        <v>2</v>
      </c>
      <c r="F15" s="71" t="str">
        <f t="shared" si="0"/>
        <v>หญิง</v>
      </c>
      <c r="G15" s="72">
        <f>input1!AF15</f>
        <v>8</v>
      </c>
      <c r="H15" s="160" t="str">
        <f t="shared" si="1"/>
        <v>ปกติ</v>
      </c>
      <c r="I15" s="179">
        <f>(equal1!I15+equal2!I15+equal3!I15)/3</f>
        <v>6.666666666666667</v>
      </c>
      <c r="J15" s="160" t="str">
        <f t="shared" si="2"/>
        <v>ปกติ</v>
      </c>
      <c r="K15" s="162">
        <f>(equal1!K15+equal2!K15+equal3!K15)/3</f>
        <v>7.333333333333333</v>
      </c>
      <c r="L15" s="160" t="str">
        <f t="shared" si="3"/>
        <v>ปกติ</v>
      </c>
      <c r="M15" s="162">
        <f>(equal1!M15+equal2!M15+equal3!M15)/3</f>
        <v>7.666666666666667</v>
      </c>
      <c r="N15" s="160" t="str">
        <f t="shared" si="4"/>
        <v>ปกติ</v>
      </c>
      <c r="O15" s="162">
        <f>(equal1!O15+equal2!O15+equal3!O15)/3</f>
        <v>12</v>
      </c>
      <c r="P15" s="164" t="str">
        <f t="shared" si="5"/>
        <v>มีจุดแข็ง</v>
      </c>
      <c r="Q15" s="170">
        <f t="shared" si="6"/>
        <v>41.666666666666671</v>
      </c>
      <c r="R15" s="169">
        <f t="shared" si="7"/>
        <v>41.666666666666671</v>
      </c>
      <c r="S15" s="166" t="str">
        <f t="shared" si="8"/>
        <v>ปกติ</v>
      </c>
    </row>
    <row r="16" spans="1:19" s="13" customFormat="1" ht="22.5" customHeight="1" x14ac:dyDescent="0.45">
      <c r="A16" s="193" t="s">
        <v>78</v>
      </c>
      <c r="B16" s="194" t="str">
        <f>input1!B16</f>
        <v>42</v>
      </c>
      <c r="C16" s="4" t="str">
        <f>input1!C16</f>
        <v>01665</v>
      </c>
      <c r="D16" s="5" t="str">
        <f>input1!D16</f>
        <v>นางสาวธนพร  วทัญญู</v>
      </c>
      <c r="E16" s="6">
        <f>input1!E16</f>
        <v>2</v>
      </c>
      <c r="F16" s="71" t="str">
        <f t="shared" si="0"/>
        <v>หญิง</v>
      </c>
      <c r="G16" s="72">
        <f>input1!AF16</f>
        <v>8</v>
      </c>
      <c r="H16" s="160" t="str">
        <f t="shared" si="1"/>
        <v>ปกติ</v>
      </c>
      <c r="I16" s="179">
        <f>(equal1!I16+equal2!I16+equal3!I16)/3</f>
        <v>8.6666666666666661</v>
      </c>
      <c r="J16" s="160" t="str">
        <f t="shared" si="2"/>
        <v>ปกติ</v>
      </c>
      <c r="K16" s="162">
        <f>(equal1!K16+equal2!K16+equal3!K16)/3</f>
        <v>8.6666666666666661</v>
      </c>
      <c r="L16" s="160" t="str">
        <f t="shared" si="3"/>
        <v>ปกติ</v>
      </c>
      <c r="M16" s="162">
        <f>(equal1!M16+equal2!M16+equal3!M16)/3</f>
        <v>7.666666666666667</v>
      </c>
      <c r="N16" s="160" t="str">
        <f t="shared" si="4"/>
        <v>ปกติ</v>
      </c>
      <c r="O16" s="162">
        <f>(equal1!O16+equal2!O16+equal3!O16)/3</f>
        <v>9.6666666666666661</v>
      </c>
      <c r="P16" s="164" t="str">
        <f t="shared" si="5"/>
        <v>ไม่มีจุดแข็ง</v>
      </c>
      <c r="Q16" s="170">
        <f t="shared" si="6"/>
        <v>42.666666666666657</v>
      </c>
      <c r="R16" s="169">
        <f t="shared" si="7"/>
        <v>42.666666666666657</v>
      </c>
      <c r="S16" s="166" t="str">
        <f t="shared" si="8"/>
        <v>ปกติ</v>
      </c>
    </row>
    <row r="17" spans="1:31" s="13" customFormat="1" ht="22.5" customHeight="1" x14ac:dyDescent="0.45">
      <c r="A17" s="193" t="s">
        <v>79</v>
      </c>
      <c r="B17" s="194" t="str">
        <f>input1!B17</f>
        <v>42</v>
      </c>
      <c r="C17" s="4" t="str">
        <f>input1!C17</f>
        <v>01666</v>
      </c>
      <c r="D17" s="5" t="str">
        <f>input1!D17</f>
        <v>นางสาวธันยพร  อินจันทร์</v>
      </c>
      <c r="E17" s="6">
        <f>input1!E17</f>
        <v>2</v>
      </c>
      <c r="F17" s="71" t="str">
        <f t="shared" si="0"/>
        <v>หญิง</v>
      </c>
      <c r="G17" s="72">
        <f>input1!AF17</f>
        <v>8</v>
      </c>
      <c r="H17" s="160" t="str">
        <f t="shared" si="1"/>
        <v>ปกติ</v>
      </c>
      <c r="I17" s="179">
        <f>(equal1!I17+equal2!I17+equal3!I17)/3</f>
        <v>7.333333333333333</v>
      </c>
      <c r="J17" s="160" t="str">
        <f t="shared" si="2"/>
        <v>ปกติ</v>
      </c>
      <c r="K17" s="162">
        <f>(equal1!K17+equal2!K17+equal3!K17)/3</f>
        <v>9.3333333333333339</v>
      </c>
      <c r="L17" s="160" t="str">
        <f t="shared" si="3"/>
        <v>ปกติ</v>
      </c>
      <c r="M17" s="162">
        <f>(equal1!M17+equal2!M17+equal3!M17)/3</f>
        <v>7.666666666666667</v>
      </c>
      <c r="N17" s="160" t="str">
        <f t="shared" si="4"/>
        <v>ปกติ</v>
      </c>
      <c r="O17" s="162">
        <f>(equal1!O17+equal2!O17+equal3!O17)/3</f>
        <v>9</v>
      </c>
      <c r="P17" s="164" t="str">
        <f t="shared" si="5"/>
        <v>ไม่มีจุดแข็ง</v>
      </c>
      <c r="Q17" s="170">
        <f t="shared" si="6"/>
        <v>41.333333333333329</v>
      </c>
      <c r="R17" s="169">
        <f t="shared" si="7"/>
        <v>41.333333333333329</v>
      </c>
      <c r="S17" s="166" t="str">
        <f t="shared" si="8"/>
        <v>ปกติ</v>
      </c>
    </row>
    <row r="18" spans="1:31" s="13" customFormat="1" ht="22.5" customHeight="1" thickBot="1" x14ac:dyDescent="0.5">
      <c r="A18" s="193" t="s">
        <v>80</v>
      </c>
      <c r="B18" s="195" t="str">
        <f>input1!B18</f>
        <v>42</v>
      </c>
      <c r="C18" s="62" t="str">
        <f>input1!C18</f>
        <v>01484</v>
      </c>
      <c r="D18" s="63" t="str">
        <f>input1!D18</f>
        <v>นางสาวปาริฉัตร  พันทุกัม</v>
      </c>
      <c r="E18" s="64">
        <f>input1!E18</f>
        <v>2</v>
      </c>
      <c r="F18" s="73" t="str">
        <f t="shared" si="0"/>
        <v>หญิง</v>
      </c>
      <c r="G18" s="74">
        <f>input1!AF18</f>
        <v>7</v>
      </c>
      <c r="H18" s="175" t="str">
        <f t="shared" si="1"/>
        <v>ปกติ</v>
      </c>
      <c r="I18" s="181">
        <f>(equal1!I18+equal2!I18+equal3!I18)/3</f>
        <v>7.333333333333333</v>
      </c>
      <c r="J18" s="175" t="str">
        <f t="shared" si="2"/>
        <v>ปกติ</v>
      </c>
      <c r="K18" s="172">
        <f>(equal1!K18+equal2!K18+equal3!K18)/3</f>
        <v>9.3333333333333339</v>
      </c>
      <c r="L18" s="175" t="str">
        <f t="shared" si="3"/>
        <v>ปกติ</v>
      </c>
      <c r="M18" s="172">
        <f>(equal1!M18+equal2!M18+equal3!M18)/3</f>
        <v>8</v>
      </c>
      <c r="N18" s="175" t="str">
        <f t="shared" si="4"/>
        <v>ปกติ</v>
      </c>
      <c r="O18" s="172">
        <f>(equal1!O18+equal2!O18+equal3!O18)/3</f>
        <v>9.3333333333333339</v>
      </c>
      <c r="P18" s="176" t="str">
        <f t="shared" si="5"/>
        <v>ไม่มีจุดแข็ง</v>
      </c>
      <c r="Q18" s="174">
        <f t="shared" si="6"/>
        <v>41</v>
      </c>
      <c r="R18" s="173">
        <f t="shared" si="7"/>
        <v>41</v>
      </c>
      <c r="S18" s="177" t="str">
        <f t="shared" si="8"/>
        <v>ปกติ</v>
      </c>
    </row>
    <row r="19" spans="1:31" s="13" customFormat="1" ht="22.5" customHeight="1" x14ac:dyDescent="0.45">
      <c r="A19" s="193" t="s">
        <v>81</v>
      </c>
      <c r="B19" s="194" t="str">
        <f>input1!B19</f>
        <v>42</v>
      </c>
      <c r="C19" s="4" t="str">
        <f>input1!C19</f>
        <v>01667</v>
      </c>
      <c r="D19" s="5" t="str">
        <f>input1!D19</f>
        <v>นางสาวพัชรินทร์  แย้มเอี่ยม</v>
      </c>
      <c r="E19" s="6">
        <f>input1!E19</f>
        <v>2</v>
      </c>
      <c r="F19" s="76" t="str">
        <f t="shared" si="0"/>
        <v>หญิง</v>
      </c>
      <c r="G19" s="70">
        <f>input1!AF19</f>
        <v>5</v>
      </c>
      <c r="H19" s="160" t="str">
        <f t="shared" si="1"/>
        <v>ปกติ</v>
      </c>
      <c r="I19" s="179">
        <f>(equal1!I19+equal2!I19+equal3!I19)/3</f>
        <v>6.666666666666667</v>
      </c>
      <c r="J19" s="160" t="str">
        <f t="shared" si="2"/>
        <v>ปกติ</v>
      </c>
      <c r="K19" s="162">
        <f>(equal1!K19+equal2!K19+equal3!K19)/3</f>
        <v>8.6666666666666661</v>
      </c>
      <c r="L19" s="160" t="str">
        <f t="shared" si="3"/>
        <v>ปกติ</v>
      </c>
      <c r="M19" s="162">
        <f>(equal1!M19+equal2!M19+equal3!M19)/3</f>
        <v>8</v>
      </c>
      <c r="N19" s="160" t="str">
        <f t="shared" si="4"/>
        <v>ปกติ</v>
      </c>
      <c r="O19" s="162">
        <f>(equal1!O19+equal2!O19+equal3!O19)/3</f>
        <v>10</v>
      </c>
      <c r="P19" s="164" t="str">
        <f t="shared" si="5"/>
        <v>ไม่มีจุดแข็ง</v>
      </c>
      <c r="Q19" s="165">
        <f t="shared" si="6"/>
        <v>38.333333333333336</v>
      </c>
      <c r="R19" s="163">
        <f t="shared" si="7"/>
        <v>38.333333333333336</v>
      </c>
      <c r="S19" s="166" t="str">
        <f t="shared" si="8"/>
        <v>ปกติ</v>
      </c>
    </row>
    <row r="20" spans="1:31" s="13" customFormat="1" ht="22.5" customHeight="1" x14ac:dyDescent="0.45">
      <c r="A20" s="193" t="s">
        <v>29</v>
      </c>
      <c r="B20" s="194" t="str">
        <f>input1!B20</f>
        <v>42</v>
      </c>
      <c r="C20" s="4" t="str">
        <f>input1!C20</f>
        <v>01668</v>
      </c>
      <c r="D20" s="5" t="str">
        <f>input1!D20</f>
        <v>นางสาวพิมพากรณ์  นิลสพันธ์</v>
      </c>
      <c r="E20" s="6">
        <f>input1!E20</f>
        <v>2</v>
      </c>
      <c r="F20" s="71" t="str">
        <f t="shared" si="0"/>
        <v>หญิง</v>
      </c>
      <c r="G20" s="72">
        <f>input1!AF20</f>
        <v>5</v>
      </c>
      <c r="H20" s="160" t="str">
        <f t="shared" si="1"/>
        <v>ปกติ</v>
      </c>
      <c r="I20" s="179">
        <f>(equal1!I20+equal2!I20+equal3!I20)/3</f>
        <v>7</v>
      </c>
      <c r="J20" s="160" t="str">
        <f t="shared" si="2"/>
        <v>ปกติ</v>
      </c>
      <c r="K20" s="162">
        <f>(equal1!K20+equal2!K20+equal3!K20)/3</f>
        <v>9.3333333333333339</v>
      </c>
      <c r="L20" s="160" t="str">
        <f t="shared" si="3"/>
        <v>ปกติ</v>
      </c>
      <c r="M20" s="162">
        <f>(equal1!M20+equal2!M20+equal3!M20)/3</f>
        <v>7.666666666666667</v>
      </c>
      <c r="N20" s="160" t="str">
        <f t="shared" si="4"/>
        <v>ปกติ</v>
      </c>
      <c r="O20" s="162">
        <f>(equal1!O20+equal2!O20+equal3!O20)/3</f>
        <v>10.333333333333334</v>
      </c>
      <c r="P20" s="164" t="str">
        <f t="shared" si="5"/>
        <v>มีจุดแข็ง</v>
      </c>
      <c r="Q20" s="170">
        <f t="shared" si="6"/>
        <v>39.333333333333336</v>
      </c>
      <c r="R20" s="169">
        <f t="shared" si="7"/>
        <v>39.333333333333336</v>
      </c>
      <c r="S20" s="16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2.5" customHeight="1" x14ac:dyDescent="0.45">
      <c r="A21" s="193" t="s">
        <v>30</v>
      </c>
      <c r="B21" s="194" t="str">
        <f>input1!B21</f>
        <v>42</v>
      </c>
      <c r="C21" s="4" t="str">
        <f>input1!C21</f>
        <v>01669</v>
      </c>
      <c r="D21" s="5" t="str">
        <f>input1!D21</f>
        <v>นางสาวภูพิงค์  พิณเมืองทอง</v>
      </c>
      <c r="E21" s="6">
        <f>input1!E21</f>
        <v>2</v>
      </c>
      <c r="F21" s="71" t="str">
        <f t="shared" si="0"/>
        <v>หญิง</v>
      </c>
      <c r="G21" s="72">
        <f>input1!AF21</f>
        <v>10</v>
      </c>
      <c r="H21" s="160" t="str">
        <f t="shared" si="1"/>
        <v>ปกติ</v>
      </c>
      <c r="I21" s="179">
        <f>(equal1!I21+equal2!I21+equal3!I21)/3</f>
        <v>7</v>
      </c>
      <c r="J21" s="160" t="str">
        <f t="shared" si="2"/>
        <v>ปกติ</v>
      </c>
      <c r="K21" s="162">
        <f>(equal1!K21+equal2!K21+equal3!K21)/3</f>
        <v>8.3333333333333339</v>
      </c>
      <c r="L21" s="160" t="str">
        <f t="shared" si="3"/>
        <v>ปกติ</v>
      </c>
      <c r="M21" s="162">
        <f>(equal1!M21+equal2!M21+equal3!M21)/3</f>
        <v>7.666666666666667</v>
      </c>
      <c r="N21" s="160" t="str">
        <f t="shared" si="4"/>
        <v>ปกติ</v>
      </c>
      <c r="O21" s="162">
        <f>(equal1!O21+equal2!O21+equal3!O21)/3</f>
        <v>11.333333333333334</v>
      </c>
      <c r="P21" s="164" t="str">
        <f t="shared" si="5"/>
        <v>มีจุดแข็ง</v>
      </c>
      <c r="Q21" s="170">
        <f t="shared" si="6"/>
        <v>44.333333333333336</v>
      </c>
      <c r="R21" s="169">
        <f t="shared" si="7"/>
        <v>44.333333333333336</v>
      </c>
      <c r="S21" s="16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22.5" customHeight="1" thickBot="1" x14ac:dyDescent="0.5">
      <c r="A22" s="196" t="s">
        <v>31</v>
      </c>
      <c r="B22" s="195" t="str">
        <f>input1!B22</f>
        <v>42</v>
      </c>
      <c r="C22" s="22" t="str">
        <f>input1!C22</f>
        <v>01670</v>
      </c>
      <c r="D22" s="23" t="str">
        <f>input1!D22</f>
        <v>นางสาวยุวธิดา  สว่างสุข</v>
      </c>
      <c r="E22" s="24">
        <f>input1!E22</f>
        <v>2</v>
      </c>
      <c r="F22" s="73" t="str">
        <f t="shared" si="0"/>
        <v>หญิง</v>
      </c>
      <c r="G22" s="74">
        <f>input1!AF22</f>
        <v>12</v>
      </c>
      <c r="H22" s="175" t="str">
        <f t="shared" si="1"/>
        <v>เสี่ยง/มีปัญหา</v>
      </c>
      <c r="I22" s="181">
        <f>(equal1!I22+equal2!I22+equal3!I22)/3</f>
        <v>7</v>
      </c>
      <c r="J22" s="175" t="str">
        <f t="shared" si="2"/>
        <v>ปกติ</v>
      </c>
      <c r="K22" s="172">
        <f>(equal1!K22+equal2!K22+equal3!K22)/3</f>
        <v>9.3333333333333339</v>
      </c>
      <c r="L22" s="175" t="str">
        <f t="shared" si="3"/>
        <v>ปกติ</v>
      </c>
      <c r="M22" s="172">
        <f>(equal1!M22+equal2!M22+equal3!M22)/3</f>
        <v>9</v>
      </c>
      <c r="N22" s="175" t="str">
        <f t="shared" si="4"/>
        <v>ปกติ</v>
      </c>
      <c r="O22" s="172">
        <f>(equal1!O22+equal2!O22+equal3!O22)/3</f>
        <v>9.3333333333333339</v>
      </c>
      <c r="P22" s="176" t="str">
        <f t="shared" si="5"/>
        <v>ไม่มีจุดแข็ง</v>
      </c>
      <c r="Q22" s="174">
        <f t="shared" si="6"/>
        <v>46.666666666666671</v>
      </c>
      <c r="R22" s="173">
        <f t="shared" si="7"/>
        <v>46.666666666666671</v>
      </c>
      <c r="S22" s="17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22.5" customHeight="1" x14ac:dyDescent="0.45">
      <c r="A23" s="193" t="s">
        <v>56</v>
      </c>
      <c r="B23" s="194" t="str">
        <f>input1!B23</f>
        <v>42</v>
      </c>
      <c r="C23" s="4" t="str">
        <f>input1!C23</f>
        <v>01110</v>
      </c>
      <c r="D23" s="5" t="str">
        <f>input1!D23</f>
        <v>นางสาววารุณี  มังกร</v>
      </c>
      <c r="E23" s="6">
        <f>input1!E23</f>
        <v>2</v>
      </c>
      <c r="F23" s="71" t="str">
        <f t="shared" ref="F23:F27" si="9">IF(E23=1,"ชาย",IF(E23=2,"หญิง","-"))</f>
        <v>หญิง</v>
      </c>
      <c r="G23" s="72">
        <f>input1!AF23</f>
        <v>7</v>
      </c>
      <c r="H23" s="160" t="str">
        <f t="shared" ref="H23:H27" si="10">IF(G23&gt;10,"เสี่ยง/มีปัญหา","ปกติ")</f>
        <v>ปกติ</v>
      </c>
      <c r="I23" s="179">
        <f>(equal1!I23+equal2!I23+equal3!I23)/3</f>
        <v>7.333333333333333</v>
      </c>
      <c r="J23" s="160" t="str">
        <f t="shared" ref="J23:J27" si="11">IF(I23&gt;9,"เสี่ยง/มีปัญหา","ปกติ")</f>
        <v>ปกติ</v>
      </c>
      <c r="K23" s="162">
        <f>(equal1!K23+equal2!K23+equal3!K23)/3</f>
        <v>9.6666666666666661</v>
      </c>
      <c r="L23" s="160" t="str">
        <f t="shared" ref="L23:L27" si="12">IF(K23&gt;10,"เสี่ยง/มีปัญหา","ปกติ")</f>
        <v>ปกติ</v>
      </c>
      <c r="M23" s="162">
        <f>(equal1!M23+equal2!M23+equal3!M23)/3</f>
        <v>8.6666666666666661</v>
      </c>
      <c r="N23" s="160" t="str">
        <f t="shared" ref="N23:N27" si="13">IF(M23&gt;9,"เสี่ยง/มีปัญหา","ปกติ")</f>
        <v>ปกติ</v>
      </c>
      <c r="O23" s="162">
        <f>(equal1!O23+equal2!O23+equal3!O23)/3</f>
        <v>9.6666666666666661</v>
      </c>
      <c r="P23" s="164" t="str">
        <f t="shared" ref="P23:P27" si="14">IF(O23&gt;10,"มีจุดแข็ง","ไม่มีจุดแข็ง")</f>
        <v>ไม่มีจุดแข็ง</v>
      </c>
      <c r="Q23" s="170">
        <f t="shared" ref="Q23:Q27" si="15">G23+I23+K23+M23+O23</f>
        <v>42.333333333333329</v>
      </c>
      <c r="R23" s="169">
        <f t="shared" ref="R23:R27" si="16">IF(Q23&lt;1,"-",Q23)</f>
        <v>42.333333333333329</v>
      </c>
      <c r="S23" s="166" t="str">
        <f t="shared" ref="S23:S27" si="17">IF(R23&gt;48,"เสี่ยง/มีปัญหา","ปกติ")</f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22.5" customHeight="1" thickBot="1" x14ac:dyDescent="0.5">
      <c r="A24" s="196" t="s">
        <v>57</v>
      </c>
      <c r="B24" s="195" t="str">
        <f>input1!B24</f>
        <v>42</v>
      </c>
      <c r="C24" s="22" t="str">
        <f>input1!C24</f>
        <v>00867</v>
      </c>
      <c r="D24" s="23" t="str">
        <f>input1!D24</f>
        <v>นางสาวศิลาณี  เซี่ยงหว่อง</v>
      </c>
      <c r="E24" s="24">
        <f>input1!E24</f>
        <v>2</v>
      </c>
      <c r="F24" s="73" t="str">
        <f t="shared" si="9"/>
        <v>หญิง</v>
      </c>
      <c r="G24" s="74">
        <f>input1!AF24</f>
        <v>10</v>
      </c>
      <c r="H24" s="175" t="str">
        <f t="shared" si="10"/>
        <v>ปกติ</v>
      </c>
      <c r="I24" s="181">
        <f>(equal1!I24+equal2!I24+equal3!I24)/3</f>
        <v>7.666666666666667</v>
      </c>
      <c r="J24" s="175" t="str">
        <f t="shared" si="11"/>
        <v>ปกติ</v>
      </c>
      <c r="K24" s="172">
        <f>(equal1!K24+equal2!K24+equal3!K24)/3</f>
        <v>9.3333333333333339</v>
      </c>
      <c r="L24" s="175" t="str">
        <f t="shared" si="12"/>
        <v>ปกติ</v>
      </c>
      <c r="M24" s="172">
        <f>(equal1!M24+equal2!M24+equal3!M24)/3</f>
        <v>8.6666666666666661</v>
      </c>
      <c r="N24" s="175" t="str">
        <f t="shared" si="13"/>
        <v>ปกติ</v>
      </c>
      <c r="O24" s="172">
        <f>(equal1!O24+equal2!O24+equal3!O24)/3</f>
        <v>9</v>
      </c>
      <c r="P24" s="176" t="str">
        <f t="shared" si="14"/>
        <v>ไม่มีจุดแข็ง</v>
      </c>
      <c r="Q24" s="174">
        <f t="shared" si="15"/>
        <v>44.666666666666664</v>
      </c>
      <c r="R24" s="173">
        <f t="shared" si="16"/>
        <v>44.666666666666664</v>
      </c>
      <c r="S24" s="177" t="str">
        <f t="shared" si="17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22.5" customHeight="1" x14ac:dyDescent="0.45">
      <c r="A25" s="193" t="s">
        <v>58</v>
      </c>
      <c r="B25" s="194" t="str">
        <f>input1!B25</f>
        <v>42</v>
      </c>
      <c r="C25" s="4" t="str">
        <f>input1!C25</f>
        <v>01671</v>
      </c>
      <c r="D25" s="5" t="str">
        <f>input1!D25</f>
        <v>นางสาวสุพีพร  วรรณา</v>
      </c>
      <c r="E25" s="6">
        <f>input1!E25</f>
        <v>2</v>
      </c>
      <c r="F25" s="71" t="str">
        <f t="shared" si="9"/>
        <v>หญิง</v>
      </c>
      <c r="G25" s="72">
        <f>input1!AF25</f>
        <v>10</v>
      </c>
      <c r="H25" s="160" t="str">
        <f t="shared" si="10"/>
        <v>ปกติ</v>
      </c>
      <c r="I25" s="179">
        <f>(equal1!I25+equal2!I25+equal3!I25)/3</f>
        <v>8</v>
      </c>
      <c r="J25" s="160" t="str">
        <f t="shared" si="11"/>
        <v>ปกติ</v>
      </c>
      <c r="K25" s="162">
        <f>(equal1!K25+equal2!K25+equal3!K25)/3</f>
        <v>8</v>
      </c>
      <c r="L25" s="160" t="str">
        <f t="shared" si="12"/>
        <v>ปกติ</v>
      </c>
      <c r="M25" s="162">
        <f>(equal1!M25+equal2!M25+equal3!M25)/3</f>
        <v>8</v>
      </c>
      <c r="N25" s="160" t="str">
        <f t="shared" si="13"/>
        <v>ปกติ</v>
      </c>
      <c r="O25" s="162">
        <f>(equal1!O25+equal2!O25+equal3!O25)/3</f>
        <v>10</v>
      </c>
      <c r="P25" s="164" t="str">
        <f t="shared" si="14"/>
        <v>ไม่มีจุดแข็ง</v>
      </c>
      <c r="Q25" s="170">
        <f t="shared" si="15"/>
        <v>44</v>
      </c>
      <c r="R25" s="169">
        <f t="shared" si="16"/>
        <v>44</v>
      </c>
      <c r="S25" s="166" t="str">
        <f t="shared" si="17"/>
        <v>ปกติ</v>
      </c>
    </row>
    <row r="26" spans="1:31" s="13" customFormat="1" ht="22.5" customHeight="1" thickBot="1" x14ac:dyDescent="0.5">
      <c r="A26" s="196" t="s">
        <v>59</v>
      </c>
      <c r="B26" s="195" t="str">
        <f>input1!B26</f>
        <v>42</v>
      </c>
      <c r="C26" s="22" t="str">
        <f>input1!C26</f>
        <v>01672</v>
      </c>
      <c r="D26" s="23" t="str">
        <f>input1!D26</f>
        <v>นางสาวหญิง  แสงสวย</v>
      </c>
      <c r="E26" s="24">
        <f>input1!E26</f>
        <v>2</v>
      </c>
      <c r="F26" s="73" t="str">
        <f t="shared" si="9"/>
        <v>หญิง</v>
      </c>
      <c r="G26" s="74">
        <f>input1!AF26</f>
        <v>11</v>
      </c>
      <c r="H26" s="175" t="str">
        <f t="shared" si="10"/>
        <v>เสี่ยง/มีปัญหา</v>
      </c>
      <c r="I26" s="181">
        <f>(equal1!I26+equal2!I26+equal3!I26)/3</f>
        <v>8.6666666666666661</v>
      </c>
      <c r="J26" s="175" t="str">
        <f t="shared" si="11"/>
        <v>ปกติ</v>
      </c>
      <c r="K26" s="172">
        <f>(equal1!K26+equal2!K26+equal3!K26)/3</f>
        <v>8</v>
      </c>
      <c r="L26" s="175" t="str">
        <f t="shared" si="12"/>
        <v>ปกติ</v>
      </c>
      <c r="M26" s="172">
        <f>(equal1!M26+equal2!M26+equal3!M26)/3</f>
        <v>9.6666666666666661</v>
      </c>
      <c r="N26" s="175" t="str">
        <f t="shared" si="13"/>
        <v>เสี่ยง/มีปัญหา</v>
      </c>
      <c r="O26" s="172">
        <f>(equal1!O26+equal2!O26+equal3!O26)/3</f>
        <v>11.666666666666666</v>
      </c>
      <c r="P26" s="176" t="str">
        <f t="shared" si="14"/>
        <v>มีจุดแข็ง</v>
      </c>
      <c r="Q26" s="174">
        <f t="shared" si="15"/>
        <v>48.999999999999993</v>
      </c>
      <c r="R26" s="173">
        <f t="shared" si="16"/>
        <v>48.999999999999993</v>
      </c>
      <c r="S26" s="177" t="str">
        <f t="shared" si="17"/>
        <v>เสี่ยง/มีปัญหา</v>
      </c>
    </row>
    <row r="27" spans="1:31" s="13" customFormat="1" ht="22.5" customHeight="1" thickBot="1" x14ac:dyDescent="0.5">
      <c r="A27" s="307" t="s">
        <v>0</v>
      </c>
      <c r="B27" s="308" t="str">
        <f>input1!B27</f>
        <v>42</v>
      </c>
      <c r="C27" s="309">
        <f>input1!C27</f>
        <v>0</v>
      </c>
      <c r="D27" s="310" t="str">
        <f>input1!D27</f>
        <v>นายธนวัฒน์  โสพิน</v>
      </c>
      <c r="E27" s="311">
        <f>input1!E27</f>
        <v>1</v>
      </c>
      <c r="F27" s="312" t="str">
        <f t="shared" si="9"/>
        <v>ชาย</v>
      </c>
      <c r="G27" s="313">
        <f>input1!AF27</f>
        <v>7</v>
      </c>
      <c r="H27" s="267" t="str">
        <f t="shared" si="10"/>
        <v>ปกติ</v>
      </c>
      <c r="I27" s="320">
        <f>(equal1!I27+equal2!I27+equal3!I27)/3</f>
        <v>8</v>
      </c>
      <c r="J27" s="267" t="str">
        <f t="shared" si="11"/>
        <v>ปกติ</v>
      </c>
      <c r="K27" s="315">
        <f>(equal1!K27+equal2!K27+equal3!K27)/3</f>
        <v>8.6666666666666661</v>
      </c>
      <c r="L27" s="267" t="str">
        <f t="shared" si="12"/>
        <v>ปกติ</v>
      </c>
      <c r="M27" s="315">
        <f>(equal1!M27+equal2!M27+equal3!M27)/3</f>
        <v>9</v>
      </c>
      <c r="N27" s="267" t="str">
        <f t="shared" si="13"/>
        <v>ปกติ</v>
      </c>
      <c r="O27" s="315">
        <f>(equal1!O27+equal2!O27+equal3!O27)/3</f>
        <v>10</v>
      </c>
      <c r="P27" s="266" t="str">
        <f t="shared" si="14"/>
        <v>ไม่มีจุดแข็ง</v>
      </c>
      <c r="Q27" s="317">
        <f t="shared" si="15"/>
        <v>42.666666666666664</v>
      </c>
      <c r="R27" s="314">
        <f t="shared" si="16"/>
        <v>42.666666666666664</v>
      </c>
      <c r="S27" s="318" t="str">
        <f t="shared" si="17"/>
        <v>ปกติ</v>
      </c>
    </row>
    <row r="28" spans="1:31" s="13" customFormat="1" ht="22.5" customHeight="1" x14ac:dyDescent="0.45">
      <c r="A28" s="256"/>
      <c r="B28" s="257"/>
      <c r="C28" s="258"/>
      <c r="D28" s="259"/>
      <c r="E28" s="257"/>
      <c r="F28" s="260"/>
      <c r="G28" s="260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</row>
    <row r="29" spans="1:31" s="13" customFormat="1" ht="22.5" customHeight="1" x14ac:dyDescent="0.45">
      <c r="A29" s="256"/>
      <c r="B29" s="257"/>
      <c r="C29" s="77" t="s">
        <v>47</v>
      </c>
      <c r="D29" s="179"/>
      <c r="E29" s="58"/>
      <c r="F29" s="78"/>
      <c r="G29" s="77"/>
      <c r="H29" s="77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1:31" s="13" customFormat="1" ht="22.5" customHeight="1" x14ac:dyDescent="0.45">
      <c r="A30" s="256"/>
      <c r="B30" s="257"/>
      <c r="C30" s="58"/>
      <c r="D30" s="58" t="s">
        <v>48</v>
      </c>
      <c r="E30" s="58"/>
      <c r="F30" s="58" t="s">
        <v>48</v>
      </c>
      <c r="G30" s="58"/>
      <c r="H30" s="58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1:31" s="13" customFormat="1" ht="22.5" customHeight="1" x14ac:dyDescent="0.45">
      <c r="A31" s="256"/>
      <c r="B31" s="257"/>
      <c r="C31" s="258"/>
      <c r="D31" s="259"/>
      <c r="E31" s="257"/>
      <c r="F31" s="260"/>
      <c r="G31" s="260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31" s="13" customFormat="1" ht="22.5" customHeight="1" x14ac:dyDescent="0.45">
      <c r="A32" s="256"/>
      <c r="B32" s="257"/>
      <c r="C32" s="258"/>
      <c r="D32" s="259"/>
      <c r="E32" s="257"/>
      <c r="F32" s="260"/>
      <c r="G32" s="260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</row>
    <row r="33" spans="1:19" s="13" customFormat="1" ht="22.5" customHeight="1" x14ac:dyDescent="0.45">
      <c r="A33" s="256"/>
      <c r="B33" s="257"/>
      <c r="C33" s="258"/>
      <c r="D33" s="259"/>
      <c r="E33" s="257"/>
      <c r="F33" s="260"/>
      <c r="G33" s="260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</row>
    <row r="34" spans="1:19" s="13" customFormat="1" ht="22.5" customHeight="1" x14ac:dyDescent="0.45">
      <c r="A34" s="256"/>
      <c r="B34" s="257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</row>
    <row r="35" spans="1:19" s="13" customFormat="1" ht="22.5" customHeight="1" x14ac:dyDescent="0.45">
      <c r="A35" s="256"/>
      <c r="B35" s="257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</row>
    <row r="36" spans="1:19" s="13" customFormat="1" ht="22.5" customHeight="1" x14ac:dyDescent="0.45">
      <c r="A36" s="256"/>
      <c r="B36" s="257"/>
      <c r="C36" s="258"/>
      <c r="D36" s="259"/>
      <c r="E36" s="257"/>
      <c r="F36" s="260"/>
      <c r="G36" s="260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</row>
    <row r="37" spans="1:19" s="13" customFormat="1" ht="22.5" customHeight="1" x14ac:dyDescent="0.45">
      <c r="A37" s="256"/>
      <c r="B37" s="257"/>
      <c r="C37" s="258"/>
      <c r="D37" s="259"/>
      <c r="E37" s="257"/>
      <c r="F37" s="260"/>
      <c r="G37" s="260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</row>
    <row r="38" spans="1:19" s="13" customFormat="1" ht="22.5" customHeight="1" x14ac:dyDescent="0.45">
      <c r="A38" s="256"/>
      <c r="B38" s="257"/>
      <c r="C38" s="258"/>
      <c r="D38" s="259"/>
      <c r="E38" s="257"/>
      <c r="F38" s="260"/>
      <c r="G38" s="260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</row>
    <row r="39" spans="1:19" s="13" customFormat="1" ht="22.5" customHeight="1" x14ac:dyDescent="0.45">
      <c r="A39" s="256"/>
      <c r="B39" s="257"/>
      <c r="C39" s="258"/>
      <c r="D39" s="259"/>
      <c r="E39" s="257"/>
      <c r="F39" s="260"/>
      <c r="G39" s="260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</row>
    <row r="40" spans="1:19" s="13" customFormat="1" ht="22.5" customHeight="1" x14ac:dyDescent="0.45">
      <c r="A40" s="261"/>
      <c r="B40" s="257"/>
      <c r="C40" s="258"/>
      <c r="D40" s="259"/>
      <c r="E40" s="257"/>
      <c r="F40" s="260"/>
      <c r="G40" s="260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</row>
    <row r="41" spans="1:19" s="13" customFormat="1" ht="22.5" customHeight="1" x14ac:dyDescent="0.45">
      <c r="A41" s="261"/>
      <c r="B41" s="257"/>
      <c r="C41" s="258"/>
      <c r="D41" s="259"/>
      <c r="E41" s="257"/>
      <c r="F41" s="260"/>
      <c r="G41" s="260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</row>
    <row r="42" spans="1:19" s="13" customFormat="1" ht="22.5" customHeight="1" x14ac:dyDescent="0.45">
      <c r="A42" s="261"/>
      <c r="B42" s="257"/>
      <c r="C42" s="258"/>
      <c r="D42" s="259"/>
      <c r="E42" s="257"/>
      <c r="F42" s="260"/>
      <c r="G42" s="260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</row>
    <row r="43" spans="1:19" s="13" customFormat="1" ht="22.5" customHeight="1" x14ac:dyDescent="0.45">
      <c r="A43" s="261"/>
      <c r="B43" s="257"/>
      <c r="C43" s="258"/>
      <c r="D43" s="259"/>
      <c r="E43" s="257"/>
      <c r="F43" s="260"/>
      <c r="G43" s="260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</row>
    <row r="44" spans="1:19" s="13" customFormat="1" ht="22.5" customHeight="1" x14ac:dyDescent="0.45">
      <c r="A44" s="261"/>
      <c r="B44" s="257"/>
      <c r="C44" s="258"/>
      <c r="D44" s="259"/>
      <c r="E44" s="257"/>
      <c r="F44" s="260"/>
      <c r="G44" s="260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</row>
    <row r="45" spans="1:19" ht="22.5" customHeight="1" x14ac:dyDescent="0.4">
      <c r="A45" s="147"/>
      <c r="D45" s="47"/>
      <c r="E45" s="47"/>
      <c r="F45" s="47"/>
      <c r="G45" s="47"/>
      <c r="H45" s="47"/>
    </row>
    <row r="46" spans="1:19" ht="22.5" customHeight="1" x14ac:dyDescent="0.45">
      <c r="C46" s="77" t="s">
        <v>47</v>
      </c>
      <c r="D46" s="77"/>
      <c r="E46" s="58"/>
      <c r="F46" s="78"/>
      <c r="G46" s="77"/>
      <c r="H46" s="77"/>
    </row>
    <row r="47" spans="1:19" ht="22.5" customHeight="1" x14ac:dyDescent="0.45">
      <c r="C47" s="58"/>
      <c r="D47" s="58" t="s">
        <v>48</v>
      </c>
      <c r="E47" s="58"/>
      <c r="F47" s="58" t="s">
        <v>48</v>
      </c>
      <c r="G47" s="58"/>
      <c r="H47" s="58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71" orientation="landscape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95" zoomScaleNormal="95" workbookViewId="0">
      <selection activeCell="Q11" sqref="Q11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61</v>
      </c>
      <c r="D1" s="201" t="str">
        <f>input1!A2</f>
        <v>ชั้นมัธยมศึกษาปีที่ 4/2</v>
      </c>
      <c r="I1" s="2" t="s">
        <v>83</v>
      </c>
    </row>
    <row r="9" spans="1:9" x14ac:dyDescent="0.4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 x14ac:dyDescent="0.4">
      <c r="B10" s="2" t="s">
        <v>53</v>
      </c>
      <c r="C10" s="2">
        <f>COUNTIF(summary!H4:'summary'!H45,"=ปกติ")</f>
        <v>21</v>
      </c>
      <c r="D10" s="2">
        <f>COUNTIF(summary!J4:'summary'!J45,"=ปกติ")</f>
        <v>23</v>
      </c>
      <c r="E10" s="2">
        <f>COUNTIF(summary!L4:'summary'!L45,"=ปกติ")</f>
        <v>20</v>
      </c>
      <c r="F10" s="2">
        <f>COUNTIF(summary!N4:'summary'!N45,"=ปกติ")</f>
        <v>22</v>
      </c>
      <c r="G10" s="2">
        <f>COUNTIF(summary!P4:'summary'!P45,"=มีจุดแข็ง")</f>
        <v>5</v>
      </c>
    </row>
    <row r="11" spans="1:9" x14ac:dyDescent="0.4">
      <c r="B11" s="2" t="s">
        <v>54</v>
      </c>
      <c r="C11" s="2">
        <f>COUNTIF(summary!H4:'summary'!H45,"=เสี่ยง/มีปัญหา")</f>
        <v>3</v>
      </c>
      <c r="D11" s="2">
        <f>COUNTIF(summary!J4:'summary'!J45,"=เสี่ยง/มีปัญหา")</f>
        <v>1</v>
      </c>
      <c r="E11" s="2">
        <f>COUNTIF(summary!L4:'summary'!L45,"=เสี่ยง/มีปัญหา")</f>
        <v>4</v>
      </c>
      <c r="F11" s="2">
        <f>COUNTIF(summary!N4:'summary'!N45,"=เสี่ยง/มีปัญหา")</f>
        <v>2</v>
      </c>
      <c r="G11" s="2">
        <f>COUNTIF(summary!P4:'summary'!P45,"=ไม่มีจุดแข็ง")</f>
        <v>19</v>
      </c>
    </row>
    <row r="15" spans="1:9" x14ac:dyDescent="0.4">
      <c r="B15" s="2" t="s">
        <v>53</v>
      </c>
      <c r="C15" s="2">
        <f>COUNTIF(summary!S4:'summary'!S45,"=ปกติ")</f>
        <v>22</v>
      </c>
    </row>
    <row r="16" spans="1:9" x14ac:dyDescent="0.4">
      <c r="B16" s="2" t="s">
        <v>52</v>
      </c>
      <c r="C16" s="2">
        <f>COUNTIF(summary!S4:'summary'!S45,"=เสี่ยง/มีปัญหา")</f>
        <v>2</v>
      </c>
    </row>
    <row r="32" spans="1:6" x14ac:dyDescent="0.4">
      <c r="A32" s="2" t="s">
        <v>85</v>
      </c>
      <c r="F32" s="2" t="s">
        <v>86</v>
      </c>
    </row>
    <row r="33" spans="1:9" ht="21.75" customHeight="1" x14ac:dyDescent="0.4">
      <c r="B33" s="2" t="s">
        <v>137</v>
      </c>
      <c r="F33" s="352" t="s">
        <v>139</v>
      </c>
      <c r="G33" s="352"/>
      <c r="H33" s="352"/>
      <c r="I33" s="352"/>
    </row>
    <row r="34" spans="1:9" ht="21" customHeight="1" x14ac:dyDescent="0.4">
      <c r="A34" s="352" t="s">
        <v>84</v>
      </c>
      <c r="B34" s="352"/>
      <c r="C34" s="352"/>
      <c r="D34" s="352"/>
      <c r="F34" s="352" t="s">
        <v>138</v>
      </c>
      <c r="G34" s="352"/>
      <c r="H34" s="352"/>
      <c r="I34" s="352"/>
    </row>
  </sheetData>
  <mergeCells count="3">
    <mergeCell ref="A34:D34"/>
    <mergeCell ref="F34:I34"/>
    <mergeCell ref="F33:I33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5"/>
  <sheetViews>
    <sheetView view="pageBreakPreview" topLeftCell="A37" zoomScaleNormal="120" zoomScaleSheetLayoutView="100" workbookViewId="0">
      <selection activeCell="AS27" sqref="A1:AS2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29" width="3.140625" style="2" customWidth="1"/>
    <col min="30" max="30" width="2.85546875" style="2" customWidth="1"/>
    <col min="31" max="31" width="0.42578125" style="2" hidden="1" customWidth="1"/>
    <col min="32" max="32" width="3.7109375" style="2" customWidth="1"/>
    <col min="33" max="33" width="3.5703125" style="2" hidden="1" customWidth="1"/>
    <col min="34" max="34" width="5.140625" style="2" hidden="1" customWidth="1"/>
    <col min="35" max="35" width="3.7109375" style="2" customWidth="1"/>
    <col min="36" max="36" width="2.7109375" style="2" hidden="1" customWidth="1"/>
    <col min="37" max="37" width="3.28515625" style="2" hidden="1" customWidth="1"/>
    <col min="38" max="38" width="0.140625" style="2" customWidth="1"/>
    <col min="39" max="39" width="3.7109375" style="2" customWidth="1"/>
    <col min="40" max="40" width="3.85546875" style="2" hidden="1" customWidth="1"/>
    <col min="41" max="41" width="0.140625" style="2" customWidth="1"/>
    <col min="42" max="42" width="6.28515625" style="2" hidden="1" customWidth="1"/>
    <col min="43" max="43" width="3.5703125" style="2" customWidth="1"/>
    <col min="44" max="44" width="8.140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324" t="s">
        <v>26</v>
      </c>
      <c r="B1" s="325"/>
      <c r="C1" s="325"/>
      <c r="D1" s="325"/>
      <c r="E1" s="326"/>
      <c r="F1" s="324" t="s">
        <v>32</v>
      </c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  <c r="AE1" s="46"/>
      <c r="AF1" s="330" t="s">
        <v>17</v>
      </c>
      <c r="AG1" s="99"/>
      <c r="AH1" s="100"/>
      <c r="AI1" s="333" t="s">
        <v>27</v>
      </c>
      <c r="AJ1" s="101"/>
      <c r="AK1" s="99"/>
      <c r="AL1" s="99"/>
      <c r="AM1" s="336" t="s">
        <v>18</v>
      </c>
      <c r="AN1" s="99"/>
      <c r="AO1" s="99"/>
      <c r="AP1" s="100"/>
      <c r="AQ1" s="333" t="s">
        <v>19</v>
      </c>
      <c r="AR1" s="101"/>
      <c r="AS1" s="327" t="s">
        <v>28</v>
      </c>
    </row>
    <row r="2" spans="1:46" ht="21.75" thickBot="1" x14ac:dyDescent="0.5">
      <c r="A2" s="321" t="s">
        <v>136</v>
      </c>
      <c r="B2" s="322"/>
      <c r="C2" s="322"/>
      <c r="D2" s="322"/>
      <c r="E2" s="323"/>
      <c r="F2" s="324" t="s">
        <v>25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6"/>
      <c r="AE2" s="47"/>
      <c r="AF2" s="331"/>
      <c r="AG2" s="102"/>
      <c r="AH2" s="103"/>
      <c r="AI2" s="334"/>
      <c r="AJ2" s="104"/>
      <c r="AK2" s="102"/>
      <c r="AL2" s="102"/>
      <c r="AM2" s="337"/>
      <c r="AN2" s="102"/>
      <c r="AO2" s="102"/>
      <c r="AP2" s="103"/>
      <c r="AQ2" s="334"/>
      <c r="AR2" s="104"/>
      <c r="AS2" s="328"/>
    </row>
    <row r="3" spans="1:46" ht="21.75" thickBot="1" x14ac:dyDescent="0.5">
      <c r="A3" s="93" t="s">
        <v>21</v>
      </c>
      <c r="B3" s="94" t="s">
        <v>20</v>
      </c>
      <c r="C3" s="95" t="s">
        <v>82</v>
      </c>
      <c r="D3" s="94" t="s">
        <v>23</v>
      </c>
      <c r="E3" s="118" t="s">
        <v>24</v>
      </c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89">
        <v>7</v>
      </c>
      <c r="M3" s="89">
        <v>8</v>
      </c>
      <c r="N3" s="89">
        <v>9</v>
      </c>
      <c r="O3" s="92">
        <v>10</v>
      </c>
      <c r="P3" s="88">
        <v>11</v>
      </c>
      <c r="Q3" s="89">
        <v>12</v>
      </c>
      <c r="R3" s="89">
        <v>13</v>
      </c>
      <c r="S3" s="89">
        <v>14</v>
      </c>
      <c r="T3" s="90">
        <v>15</v>
      </c>
      <c r="U3" s="91">
        <v>16</v>
      </c>
      <c r="V3" s="89">
        <v>17</v>
      </c>
      <c r="W3" s="89">
        <v>18</v>
      </c>
      <c r="X3" s="89">
        <v>19</v>
      </c>
      <c r="Y3" s="92">
        <v>20</v>
      </c>
      <c r="Z3" s="88">
        <v>21</v>
      </c>
      <c r="AA3" s="89">
        <v>22</v>
      </c>
      <c r="AB3" s="89">
        <v>23</v>
      </c>
      <c r="AC3" s="89">
        <v>24</v>
      </c>
      <c r="AD3" s="90">
        <v>25</v>
      </c>
      <c r="AE3" s="47"/>
      <c r="AF3" s="332"/>
      <c r="AG3" s="105"/>
      <c r="AH3" s="106"/>
      <c r="AI3" s="335"/>
      <c r="AJ3" s="107"/>
      <c r="AK3" s="105"/>
      <c r="AL3" s="105"/>
      <c r="AM3" s="338"/>
      <c r="AN3" s="105"/>
      <c r="AO3" s="105"/>
      <c r="AP3" s="106"/>
      <c r="AQ3" s="335"/>
      <c r="AR3" s="107"/>
      <c r="AS3" s="329"/>
    </row>
    <row r="4" spans="1:46" s="13" customFormat="1" ht="18" customHeight="1" thickBot="1" x14ac:dyDescent="0.5">
      <c r="A4" s="202" t="s">
        <v>66</v>
      </c>
      <c r="B4" s="199" t="s">
        <v>134</v>
      </c>
      <c r="C4" s="246" t="s">
        <v>111</v>
      </c>
      <c r="D4" s="268" t="s">
        <v>88</v>
      </c>
      <c r="E4" s="31">
        <v>1</v>
      </c>
      <c r="F4" s="10">
        <v>2</v>
      </c>
      <c r="G4" s="8">
        <v>1</v>
      </c>
      <c r="H4" s="8">
        <v>1</v>
      </c>
      <c r="I4" s="8">
        <v>2</v>
      </c>
      <c r="J4" s="9">
        <v>1</v>
      </c>
      <c r="K4" s="10">
        <v>2</v>
      </c>
      <c r="L4" s="8">
        <v>2</v>
      </c>
      <c r="M4" s="8">
        <v>2</v>
      </c>
      <c r="N4" s="8">
        <v>1</v>
      </c>
      <c r="O4" s="11">
        <v>2</v>
      </c>
      <c r="P4" s="7">
        <v>2</v>
      </c>
      <c r="Q4" s="8">
        <v>1</v>
      </c>
      <c r="R4" s="8">
        <v>1</v>
      </c>
      <c r="S4" s="8">
        <v>2</v>
      </c>
      <c r="T4" s="9">
        <v>2</v>
      </c>
      <c r="U4" s="10">
        <v>2</v>
      </c>
      <c r="V4" s="8">
        <v>1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8">
        <f>H4+M4+R4+U4+AC4</f>
        <v>7</v>
      </c>
      <c r="AF4" s="79">
        <f t="shared" ref="AF4:AF39" si="0">IF(AE4=0,"0",AE4)</f>
        <v>7</v>
      </c>
      <c r="AG4" s="80">
        <f t="shared" ref="AG4:AG39" si="1">IF(L4=3,1,IF(L4=2,2,IF(L4=1,3)))</f>
        <v>2</v>
      </c>
      <c r="AH4" s="80">
        <f>J4+AG4+Q4+W4+AA4</f>
        <v>6</v>
      </c>
      <c r="AI4" s="80">
        <f t="shared" ref="AI4:AI39" si="2">IF(AH4=0,"0",AH4)</f>
        <v>6</v>
      </c>
      <c r="AJ4" s="80">
        <f t="shared" ref="AJ4:AJ39" si="3">IF(Z4=3,1,IF(Z4=2,2,IF(Z4=1,3)))</f>
        <v>2</v>
      </c>
      <c r="AK4" s="80">
        <f t="shared" ref="AK4:AK39" si="4">IF(AD4=3,1,IF(AD4=2,2,IF(AD4=1,3)))</f>
        <v>2</v>
      </c>
      <c r="AL4" s="80">
        <f>G4+O4+T4+AJ4+AK4</f>
        <v>9</v>
      </c>
      <c r="AM4" s="80">
        <f t="shared" ref="AM4:AM39" si="5">IF(AL4=0,"0",AL4)</f>
        <v>9</v>
      </c>
      <c r="AN4" s="80">
        <f t="shared" ref="AN4:AN39" si="6">IF(P4=3,1,IF(P4=2,2,IF(P4=1,3)))</f>
        <v>2</v>
      </c>
      <c r="AO4" s="80">
        <f t="shared" ref="AO4:AO39" si="7">IF(S4=3,1,IF(S4=2,2,IF(S4=1,3)))</f>
        <v>2</v>
      </c>
      <c r="AP4" s="80">
        <f>K4+AN4+AO4+X4+AB4</f>
        <v>8</v>
      </c>
      <c r="AQ4" s="80">
        <f t="shared" ref="AQ4:AQ39" si="8">IF(AP4=0,"0",AP4)</f>
        <v>8</v>
      </c>
      <c r="AR4" s="80">
        <f>F4+I4+N4+V4+Y4</f>
        <v>8</v>
      </c>
      <c r="AS4" s="81">
        <f t="shared" ref="AS4:AS39" si="9">IF(AR4=0,"0",AR4)</f>
        <v>8</v>
      </c>
      <c r="AT4" s="12"/>
    </row>
    <row r="5" spans="1:46" s="13" customFormat="1" ht="18" customHeight="1" thickBot="1" x14ac:dyDescent="0.5">
      <c r="A5" s="202" t="s">
        <v>67</v>
      </c>
      <c r="B5" s="199" t="s">
        <v>134</v>
      </c>
      <c r="C5" s="247" t="s">
        <v>112</v>
      </c>
      <c r="D5" s="269" t="s">
        <v>89</v>
      </c>
      <c r="E5" s="31">
        <v>1</v>
      </c>
      <c r="F5" s="20">
        <v>2</v>
      </c>
      <c r="G5" s="18">
        <v>1</v>
      </c>
      <c r="H5" s="18">
        <v>1</v>
      </c>
      <c r="I5" s="18">
        <v>2</v>
      </c>
      <c r="J5" s="19">
        <v>2</v>
      </c>
      <c r="K5" s="20">
        <v>2</v>
      </c>
      <c r="L5" s="18">
        <v>1</v>
      </c>
      <c r="M5" s="18">
        <v>2</v>
      </c>
      <c r="N5" s="18">
        <v>1</v>
      </c>
      <c r="O5" s="21">
        <v>1</v>
      </c>
      <c r="P5" s="17">
        <v>3</v>
      </c>
      <c r="Q5" s="18">
        <v>1</v>
      </c>
      <c r="R5" s="18">
        <v>1</v>
      </c>
      <c r="S5" s="18">
        <v>2</v>
      </c>
      <c r="T5" s="19">
        <v>2</v>
      </c>
      <c r="U5" s="20">
        <v>1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2</v>
      </c>
      <c r="AC5" s="18">
        <v>1</v>
      </c>
      <c r="AD5" s="19">
        <v>3</v>
      </c>
      <c r="AE5" s="48">
        <f t="shared" ref="AE5:AE39" si="10">H5+M5+R5+U5+AC5</f>
        <v>6</v>
      </c>
      <c r="AF5" s="79">
        <f t="shared" si="0"/>
        <v>6</v>
      </c>
      <c r="AG5" s="80">
        <f t="shared" si="1"/>
        <v>3</v>
      </c>
      <c r="AH5" s="80">
        <f t="shared" ref="AH5:AH39" si="11">J5+AG5+Q5+W5+AA5</f>
        <v>8</v>
      </c>
      <c r="AI5" s="80">
        <f t="shared" si="2"/>
        <v>8</v>
      </c>
      <c r="AJ5" s="80">
        <f t="shared" si="3"/>
        <v>1</v>
      </c>
      <c r="AK5" s="80">
        <f t="shared" si="4"/>
        <v>1</v>
      </c>
      <c r="AL5" s="80">
        <f t="shared" ref="AL5:AL39" si="12">G5+O5+T5+AJ5+AK5</f>
        <v>6</v>
      </c>
      <c r="AM5" s="80">
        <f t="shared" si="5"/>
        <v>6</v>
      </c>
      <c r="AN5" s="80">
        <f t="shared" si="6"/>
        <v>1</v>
      </c>
      <c r="AO5" s="80">
        <f t="shared" si="7"/>
        <v>2</v>
      </c>
      <c r="AP5" s="80">
        <f t="shared" ref="AP5:AP39" si="13">K5+AN5+AO5+X5+AB5</f>
        <v>8</v>
      </c>
      <c r="AQ5" s="80">
        <f t="shared" si="8"/>
        <v>8</v>
      </c>
      <c r="AR5" s="80">
        <f t="shared" ref="AR5:AR39" si="14">F5+I5+N5+V5+Y5</f>
        <v>9</v>
      </c>
      <c r="AS5" s="81">
        <f t="shared" si="9"/>
        <v>9</v>
      </c>
      <c r="AT5" s="12"/>
    </row>
    <row r="6" spans="1:46" s="13" customFormat="1" ht="18" customHeight="1" thickBot="1" x14ac:dyDescent="0.5">
      <c r="A6" s="202" t="s">
        <v>68</v>
      </c>
      <c r="B6" s="199" t="s">
        <v>134</v>
      </c>
      <c r="C6" s="247" t="s">
        <v>113</v>
      </c>
      <c r="D6" s="269" t="s">
        <v>90</v>
      </c>
      <c r="E6" s="31">
        <v>1</v>
      </c>
      <c r="F6" s="20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1</v>
      </c>
      <c r="M6" s="18">
        <v>1</v>
      </c>
      <c r="N6" s="18">
        <v>2</v>
      </c>
      <c r="O6" s="21">
        <v>1</v>
      </c>
      <c r="P6" s="17">
        <v>3</v>
      </c>
      <c r="Q6" s="18">
        <v>2</v>
      </c>
      <c r="R6" s="18">
        <v>1</v>
      </c>
      <c r="S6" s="18">
        <v>3</v>
      </c>
      <c r="T6" s="19">
        <v>1</v>
      </c>
      <c r="U6" s="20">
        <v>3</v>
      </c>
      <c r="V6" s="18">
        <v>2</v>
      </c>
      <c r="W6" s="18">
        <v>1</v>
      </c>
      <c r="X6" s="18">
        <v>1</v>
      </c>
      <c r="Y6" s="21">
        <v>2</v>
      </c>
      <c r="Z6" s="17">
        <v>2</v>
      </c>
      <c r="AA6" s="18">
        <v>1</v>
      </c>
      <c r="AB6" s="18">
        <v>3</v>
      </c>
      <c r="AC6" s="18">
        <v>1</v>
      </c>
      <c r="AD6" s="19">
        <v>3</v>
      </c>
      <c r="AE6" s="48">
        <f t="shared" si="10"/>
        <v>7</v>
      </c>
      <c r="AF6" s="79">
        <f t="shared" si="0"/>
        <v>7</v>
      </c>
      <c r="AG6" s="80">
        <f t="shared" si="1"/>
        <v>3</v>
      </c>
      <c r="AH6" s="80">
        <f t="shared" si="11"/>
        <v>8</v>
      </c>
      <c r="AI6" s="80">
        <f t="shared" si="2"/>
        <v>8</v>
      </c>
      <c r="AJ6" s="80">
        <f t="shared" si="3"/>
        <v>2</v>
      </c>
      <c r="AK6" s="80">
        <f t="shared" si="4"/>
        <v>1</v>
      </c>
      <c r="AL6" s="80">
        <f t="shared" si="12"/>
        <v>6</v>
      </c>
      <c r="AM6" s="80">
        <f t="shared" si="5"/>
        <v>6</v>
      </c>
      <c r="AN6" s="80">
        <f t="shared" si="6"/>
        <v>1</v>
      </c>
      <c r="AO6" s="80">
        <f t="shared" si="7"/>
        <v>1</v>
      </c>
      <c r="AP6" s="80">
        <f t="shared" si="13"/>
        <v>7</v>
      </c>
      <c r="AQ6" s="80">
        <f t="shared" si="8"/>
        <v>7</v>
      </c>
      <c r="AR6" s="80">
        <f t="shared" si="14"/>
        <v>10</v>
      </c>
      <c r="AS6" s="81">
        <f t="shared" si="9"/>
        <v>10</v>
      </c>
      <c r="AT6" s="12"/>
    </row>
    <row r="7" spans="1:46" s="13" customFormat="1" ht="18" customHeight="1" thickBot="1" x14ac:dyDescent="0.5">
      <c r="A7" s="202" t="s">
        <v>69</v>
      </c>
      <c r="B7" s="199" t="s">
        <v>134</v>
      </c>
      <c r="C7" s="247" t="s">
        <v>114</v>
      </c>
      <c r="D7" s="269" t="s">
        <v>91</v>
      </c>
      <c r="E7" s="31">
        <v>1</v>
      </c>
      <c r="F7" s="276">
        <v>2</v>
      </c>
      <c r="G7" s="53">
        <v>3</v>
      </c>
      <c r="H7" s="53">
        <v>2</v>
      </c>
      <c r="I7" s="53">
        <v>2</v>
      </c>
      <c r="J7" s="54">
        <v>1</v>
      </c>
      <c r="K7" s="55">
        <v>1</v>
      </c>
      <c r="L7" s="53">
        <v>3</v>
      </c>
      <c r="M7" s="53">
        <v>2</v>
      </c>
      <c r="N7" s="53">
        <v>3</v>
      </c>
      <c r="O7" s="56">
        <v>2</v>
      </c>
      <c r="P7" s="57">
        <v>3</v>
      </c>
      <c r="Q7" s="53">
        <v>1</v>
      </c>
      <c r="R7" s="53">
        <v>2</v>
      </c>
      <c r="S7" s="53">
        <v>3</v>
      </c>
      <c r="T7" s="54">
        <v>2</v>
      </c>
      <c r="U7" s="55">
        <v>1</v>
      </c>
      <c r="V7" s="53">
        <v>2</v>
      </c>
      <c r="W7" s="53">
        <v>1</v>
      </c>
      <c r="X7" s="53">
        <v>2</v>
      </c>
      <c r="Y7" s="56">
        <v>1</v>
      </c>
      <c r="Z7" s="57">
        <v>1</v>
      </c>
      <c r="AA7" s="53">
        <v>2</v>
      </c>
      <c r="AB7" s="53">
        <v>2</v>
      </c>
      <c r="AC7" s="53">
        <v>1</v>
      </c>
      <c r="AD7" s="54">
        <v>3</v>
      </c>
      <c r="AE7" s="48">
        <f t="shared" si="10"/>
        <v>8</v>
      </c>
      <c r="AF7" s="79">
        <f t="shared" si="0"/>
        <v>8</v>
      </c>
      <c r="AG7" s="80">
        <f t="shared" si="1"/>
        <v>1</v>
      </c>
      <c r="AH7" s="80">
        <f t="shared" si="11"/>
        <v>6</v>
      </c>
      <c r="AI7" s="80">
        <f t="shared" si="2"/>
        <v>6</v>
      </c>
      <c r="AJ7" s="80">
        <f t="shared" si="3"/>
        <v>3</v>
      </c>
      <c r="AK7" s="80">
        <f t="shared" si="4"/>
        <v>1</v>
      </c>
      <c r="AL7" s="80">
        <f t="shared" si="12"/>
        <v>11</v>
      </c>
      <c r="AM7" s="80">
        <f t="shared" si="5"/>
        <v>11</v>
      </c>
      <c r="AN7" s="80">
        <f t="shared" si="6"/>
        <v>1</v>
      </c>
      <c r="AO7" s="80">
        <f t="shared" si="7"/>
        <v>1</v>
      </c>
      <c r="AP7" s="80">
        <f t="shared" si="13"/>
        <v>7</v>
      </c>
      <c r="AQ7" s="80">
        <f t="shared" si="8"/>
        <v>7</v>
      </c>
      <c r="AR7" s="80">
        <f t="shared" si="14"/>
        <v>10</v>
      </c>
      <c r="AS7" s="81">
        <f t="shared" si="9"/>
        <v>10</v>
      </c>
      <c r="AT7" s="12"/>
    </row>
    <row r="8" spans="1:46" s="13" customFormat="1" ht="18" customHeight="1" thickBot="1" x14ac:dyDescent="0.5">
      <c r="A8" s="202" t="s">
        <v>70</v>
      </c>
      <c r="B8" s="199" t="s">
        <v>134</v>
      </c>
      <c r="C8" s="247" t="s">
        <v>115</v>
      </c>
      <c r="D8" s="269" t="s">
        <v>92</v>
      </c>
      <c r="E8" s="279">
        <v>1</v>
      </c>
      <c r="F8" s="28">
        <v>3</v>
      </c>
      <c r="G8" s="26">
        <v>2</v>
      </c>
      <c r="H8" s="26">
        <v>2</v>
      </c>
      <c r="I8" s="26">
        <v>2</v>
      </c>
      <c r="J8" s="27">
        <v>3</v>
      </c>
      <c r="K8" s="28">
        <v>3</v>
      </c>
      <c r="L8" s="26">
        <v>1</v>
      </c>
      <c r="M8" s="26">
        <v>1</v>
      </c>
      <c r="N8" s="26">
        <v>2</v>
      </c>
      <c r="O8" s="29">
        <v>2</v>
      </c>
      <c r="P8" s="25">
        <v>1</v>
      </c>
      <c r="Q8" s="26">
        <v>1</v>
      </c>
      <c r="R8" s="26">
        <v>2</v>
      </c>
      <c r="S8" s="26">
        <v>2</v>
      </c>
      <c r="T8" s="27">
        <v>2</v>
      </c>
      <c r="U8" s="28">
        <v>1</v>
      </c>
      <c r="V8" s="26">
        <v>3</v>
      </c>
      <c r="W8" s="26">
        <v>1</v>
      </c>
      <c r="X8" s="26">
        <v>1</v>
      </c>
      <c r="Y8" s="29">
        <v>3</v>
      </c>
      <c r="Z8" s="25">
        <v>3</v>
      </c>
      <c r="AA8" s="26">
        <v>1</v>
      </c>
      <c r="AB8" s="26">
        <v>2</v>
      </c>
      <c r="AC8" s="26">
        <v>1</v>
      </c>
      <c r="AD8" s="27">
        <v>3</v>
      </c>
      <c r="AE8" s="48">
        <f t="shared" si="10"/>
        <v>7</v>
      </c>
      <c r="AF8" s="79">
        <f t="shared" si="0"/>
        <v>7</v>
      </c>
      <c r="AG8" s="80">
        <f t="shared" si="1"/>
        <v>3</v>
      </c>
      <c r="AH8" s="80">
        <f t="shared" si="11"/>
        <v>9</v>
      </c>
      <c r="AI8" s="80">
        <f t="shared" si="2"/>
        <v>9</v>
      </c>
      <c r="AJ8" s="80">
        <f t="shared" si="3"/>
        <v>1</v>
      </c>
      <c r="AK8" s="80">
        <f t="shared" si="4"/>
        <v>1</v>
      </c>
      <c r="AL8" s="80">
        <f t="shared" si="12"/>
        <v>8</v>
      </c>
      <c r="AM8" s="80">
        <f t="shared" si="5"/>
        <v>8</v>
      </c>
      <c r="AN8" s="80">
        <f t="shared" si="6"/>
        <v>3</v>
      </c>
      <c r="AO8" s="80">
        <f t="shared" si="7"/>
        <v>2</v>
      </c>
      <c r="AP8" s="80">
        <f t="shared" si="13"/>
        <v>11</v>
      </c>
      <c r="AQ8" s="80">
        <f t="shared" si="8"/>
        <v>11</v>
      </c>
      <c r="AR8" s="80">
        <f t="shared" si="14"/>
        <v>13</v>
      </c>
      <c r="AS8" s="81">
        <f t="shared" si="9"/>
        <v>13</v>
      </c>
      <c r="AT8" s="12"/>
    </row>
    <row r="9" spans="1:46" s="13" customFormat="1" ht="18" customHeight="1" thickBot="1" x14ac:dyDescent="0.5">
      <c r="A9" s="202" t="s">
        <v>71</v>
      </c>
      <c r="B9" s="199" t="s">
        <v>134</v>
      </c>
      <c r="C9" s="247" t="s">
        <v>116</v>
      </c>
      <c r="D9" s="269" t="s">
        <v>93</v>
      </c>
      <c r="E9" s="280">
        <v>1</v>
      </c>
      <c r="F9" s="10">
        <v>2</v>
      </c>
      <c r="G9" s="8">
        <v>1</v>
      </c>
      <c r="H9" s="8">
        <v>1</v>
      </c>
      <c r="I9" s="8">
        <v>3</v>
      </c>
      <c r="J9" s="9">
        <v>1</v>
      </c>
      <c r="K9" s="10">
        <v>1</v>
      </c>
      <c r="L9" s="8">
        <v>2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2</v>
      </c>
      <c r="T9" s="9">
        <v>1</v>
      </c>
      <c r="U9" s="10">
        <v>1</v>
      </c>
      <c r="V9" s="8">
        <v>2</v>
      </c>
      <c r="W9" s="8">
        <v>1</v>
      </c>
      <c r="X9" s="8">
        <v>1</v>
      </c>
      <c r="Y9" s="11">
        <v>2</v>
      </c>
      <c r="Z9" s="7">
        <v>3</v>
      </c>
      <c r="AA9" s="8">
        <v>1</v>
      </c>
      <c r="AB9" s="8">
        <v>2</v>
      </c>
      <c r="AC9" s="8">
        <v>1</v>
      </c>
      <c r="AD9" s="9">
        <v>2</v>
      </c>
      <c r="AE9" s="48">
        <f t="shared" si="10"/>
        <v>5</v>
      </c>
      <c r="AF9" s="79">
        <f t="shared" si="0"/>
        <v>5</v>
      </c>
      <c r="AG9" s="80">
        <f t="shared" si="1"/>
        <v>2</v>
      </c>
      <c r="AH9" s="80">
        <f t="shared" si="11"/>
        <v>6</v>
      </c>
      <c r="AI9" s="80">
        <f t="shared" si="2"/>
        <v>6</v>
      </c>
      <c r="AJ9" s="80">
        <f t="shared" si="3"/>
        <v>1</v>
      </c>
      <c r="AK9" s="80">
        <f t="shared" si="4"/>
        <v>2</v>
      </c>
      <c r="AL9" s="80">
        <f t="shared" si="12"/>
        <v>6</v>
      </c>
      <c r="AM9" s="80">
        <f t="shared" si="5"/>
        <v>6</v>
      </c>
      <c r="AN9" s="80">
        <f t="shared" si="6"/>
        <v>1</v>
      </c>
      <c r="AO9" s="80">
        <f t="shared" si="7"/>
        <v>2</v>
      </c>
      <c r="AP9" s="80">
        <f t="shared" si="13"/>
        <v>7</v>
      </c>
      <c r="AQ9" s="80">
        <f t="shared" si="8"/>
        <v>7</v>
      </c>
      <c r="AR9" s="80">
        <f t="shared" si="14"/>
        <v>11</v>
      </c>
      <c r="AS9" s="81">
        <f t="shared" si="9"/>
        <v>11</v>
      </c>
      <c r="AT9" s="12"/>
    </row>
    <row r="10" spans="1:46" s="13" customFormat="1" ht="18" customHeight="1" thickBot="1" x14ac:dyDescent="0.5">
      <c r="A10" s="202" t="s">
        <v>72</v>
      </c>
      <c r="B10" s="199" t="s">
        <v>134</v>
      </c>
      <c r="C10" s="247" t="s">
        <v>117</v>
      </c>
      <c r="D10" s="269" t="s">
        <v>94</v>
      </c>
      <c r="E10" s="31">
        <v>1</v>
      </c>
      <c r="F10" s="20">
        <v>2</v>
      </c>
      <c r="G10" s="18">
        <v>1</v>
      </c>
      <c r="H10" s="18">
        <v>2</v>
      </c>
      <c r="I10" s="18">
        <v>2</v>
      </c>
      <c r="J10" s="19">
        <v>2</v>
      </c>
      <c r="K10" s="20">
        <v>1</v>
      </c>
      <c r="L10" s="18">
        <v>1</v>
      </c>
      <c r="M10" s="18">
        <v>1</v>
      </c>
      <c r="N10" s="18">
        <v>2</v>
      </c>
      <c r="O10" s="21">
        <v>1</v>
      </c>
      <c r="P10" s="17">
        <v>3</v>
      </c>
      <c r="Q10" s="18">
        <v>2</v>
      </c>
      <c r="R10" s="18">
        <v>1</v>
      </c>
      <c r="S10" s="18">
        <v>2</v>
      </c>
      <c r="T10" s="19">
        <v>1</v>
      </c>
      <c r="U10" s="20">
        <v>1</v>
      </c>
      <c r="V10" s="18">
        <v>2</v>
      </c>
      <c r="W10" s="18">
        <v>1</v>
      </c>
      <c r="X10" s="18">
        <v>1</v>
      </c>
      <c r="Y10" s="21">
        <v>2</v>
      </c>
      <c r="Z10" s="17">
        <v>3</v>
      </c>
      <c r="AA10" s="18">
        <v>1</v>
      </c>
      <c r="AB10" s="18">
        <v>2</v>
      </c>
      <c r="AC10" s="18">
        <v>1</v>
      </c>
      <c r="AD10" s="19">
        <v>2</v>
      </c>
      <c r="AE10" s="48">
        <f t="shared" si="10"/>
        <v>6</v>
      </c>
      <c r="AF10" s="79">
        <f t="shared" si="0"/>
        <v>6</v>
      </c>
      <c r="AG10" s="80">
        <f t="shared" si="1"/>
        <v>3</v>
      </c>
      <c r="AH10" s="80">
        <f t="shared" si="11"/>
        <v>9</v>
      </c>
      <c r="AI10" s="80">
        <f t="shared" si="2"/>
        <v>9</v>
      </c>
      <c r="AJ10" s="80">
        <f t="shared" si="3"/>
        <v>1</v>
      </c>
      <c r="AK10" s="80">
        <f t="shared" si="4"/>
        <v>2</v>
      </c>
      <c r="AL10" s="80">
        <f t="shared" si="12"/>
        <v>6</v>
      </c>
      <c r="AM10" s="80">
        <f t="shared" si="5"/>
        <v>6</v>
      </c>
      <c r="AN10" s="80">
        <f t="shared" si="6"/>
        <v>1</v>
      </c>
      <c r="AO10" s="80">
        <f t="shared" si="7"/>
        <v>2</v>
      </c>
      <c r="AP10" s="80">
        <f t="shared" si="13"/>
        <v>7</v>
      </c>
      <c r="AQ10" s="80">
        <f t="shared" si="8"/>
        <v>7</v>
      </c>
      <c r="AR10" s="80">
        <f t="shared" si="14"/>
        <v>10</v>
      </c>
      <c r="AS10" s="81">
        <f t="shared" si="9"/>
        <v>10</v>
      </c>
      <c r="AT10" s="12"/>
    </row>
    <row r="11" spans="1:46" s="13" customFormat="1" ht="18" customHeight="1" thickBot="1" x14ac:dyDescent="0.5">
      <c r="A11" s="202" t="s">
        <v>73</v>
      </c>
      <c r="B11" s="199" t="s">
        <v>134</v>
      </c>
      <c r="C11" s="247" t="s">
        <v>118</v>
      </c>
      <c r="D11" s="269" t="s">
        <v>95</v>
      </c>
      <c r="E11" s="31">
        <v>1</v>
      </c>
      <c r="F11" s="20">
        <v>2</v>
      </c>
      <c r="G11" s="18">
        <v>1</v>
      </c>
      <c r="H11" s="18">
        <v>1</v>
      </c>
      <c r="I11" s="18">
        <v>3</v>
      </c>
      <c r="J11" s="19">
        <v>2</v>
      </c>
      <c r="K11" s="20">
        <v>2</v>
      </c>
      <c r="L11" s="18">
        <v>2</v>
      </c>
      <c r="M11" s="18">
        <v>2</v>
      </c>
      <c r="N11" s="18">
        <v>2</v>
      </c>
      <c r="O11" s="21">
        <v>2</v>
      </c>
      <c r="P11" s="17">
        <v>2</v>
      </c>
      <c r="Q11" s="18">
        <v>1</v>
      </c>
      <c r="R11" s="18">
        <v>1</v>
      </c>
      <c r="S11" s="18">
        <v>2</v>
      </c>
      <c r="T11" s="19">
        <v>2</v>
      </c>
      <c r="U11" s="20">
        <v>2</v>
      </c>
      <c r="V11" s="18">
        <v>1</v>
      </c>
      <c r="W11" s="18">
        <v>1</v>
      </c>
      <c r="X11" s="18">
        <v>1</v>
      </c>
      <c r="Y11" s="21">
        <v>2</v>
      </c>
      <c r="Z11" s="17">
        <v>2</v>
      </c>
      <c r="AA11" s="18">
        <v>1</v>
      </c>
      <c r="AB11" s="18">
        <v>2</v>
      </c>
      <c r="AC11" s="18">
        <v>1</v>
      </c>
      <c r="AD11" s="19">
        <v>2</v>
      </c>
      <c r="AE11" s="48">
        <f t="shared" si="10"/>
        <v>7</v>
      </c>
      <c r="AF11" s="79">
        <f t="shared" si="0"/>
        <v>7</v>
      </c>
      <c r="AG11" s="80">
        <f t="shared" si="1"/>
        <v>2</v>
      </c>
      <c r="AH11" s="80">
        <f t="shared" si="11"/>
        <v>7</v>
      </c>
      <c r="AI11" s="80">
        <f t="shared" si="2"/>
        <v>7</v>
      </c>
      <c r="AJ11" s="80">
        <f t="shared" si="3"/>
        <v>2</v>
      </c>
      <c r="AK11" s="80">
        <f t="shared" si="4"/>
        <v>2</v>
      </c>
      <c r="AL11" s="80">
        <f t="shared" si="12"/>
        <v>9</v>
      </c>
      <c r="AM11" s="80">
        <f t="shared" si="5"/>
        <v>9</v>
      </c>
      <c r="AN11" s="80">
        <f t="shared" si="6"/>
        <v>2</v>
      </c>
      <c r="AO11" s="80">
        <f t="shared" si="7"/>
        <v>2</v>
      </c>
      <c r="AP11" s="80">
        <f t="shared" si="13"/>
        <v>9</v>
      </c>
      <c r="AQ11" s="80">
        <f t="shared" si="8"/>
        <v>9</v>
      </c>
      <c r="AR11" s="80">
        <f t="shared" si="14"/>
        <v>10</v>
      </c>
      <c r="AS11" s="81">
        <f t="shared" si="9"/>
        <v>10</v>
      </c>
      <c r="AT11" s="12"/>
    </row>
    <row r="12" spans="1:46" s="13" customFormat="1" ht="18" customHeight="1" thickBot="1" x14ac:dyDescent="0.5">
      <c r="A12" s="202" t="s">
        <v>74</v>
      </c>
      <c r="B12" s="199" t="s">
        <v>134</v>
      </c>
      <c r="C12" s="247" t="s">
        <v>119</v>
      </c>
      <c r="D12" s="269" t="s">
        <v>96</v>
      </c>
      <c r="E12" s="31">
        <v>2</v>
      </c>
      <c r="F12" s="276">
        <v>2</v>
      </c>
      <c r="G12" s="53">
        <v>1</v>
      </c>
      <c r="H12" s="53">
        <v>1</v>
      </c>
      <c r="I12" s="53">
        <v>2</v>
      </c>
      <c r="J12" s="54">
        <v>1</v>
      </c>
      <c r="K12" s="55">
        <v>1</v>
      </c>
      <c r="L12" s="53">
        <v>2</v>
      </c>
      <c r="M12" s="53">
        <v>1</v>
      </c>
      <c r="N12" s="53">
        <v>2</v>
      </c>
      <c r="O12" s="56">
        <v>1</v>
      </c>
      <c r="P12" s="57">
        <v>3</v>
      </c>
      <c r="Q12" s="53">
        <v>1</v>
      </c>
      <c r="R12" s="53">
        <v>1</v>
      </c>
      <c r="S12" s="53">
        <v>2</v>
      </c>
      <c r="T12" s="54">
        <v>1</v>
      </c>
      <c r="U12" s="55">
        <v>1</v>
      </c>
      <c r="V12" s="53">
        <v>2</v>
      </c>
      <c r="W12" s="53">
        <v>1</v>
      </c>
      <c r="X12" s="53">
        <v>1</v>
      </c>
      <c r="Y12" s="56">
        <v>2</v>
      </c>
      <c r="Z12" s="57">
        <v>2</v>
      </c>
      <c r="AA12" s="53">
        <v>1</v>
      </c>
      <c r="AB12" s="53">
        <v>2</v>
      </c>
      <c r="AC12" s="53">
        <v>1</v>
      </c>
      <c r="AD12" s="54">
        <v>2</v>
      </c>
      <c r="AE12" s="48">
        <f t="shared" si="10"/>
        <v>5</v>
      </c>
      <c r="AF12" s="79">
        <f t="shared" si="0"/>
        <v>5</v>
      </c>
      <c r="AG12" s="80">
        <f t="shared" si="1"/>
        <v>2</v>
      </c>
      <c r="AH12" s="80">
        <f t="shared" si="11"/>
        <v>6</v>
      </c>
      <c r="AI12" s="80">
        <f t="shared" si="2"/>
        <v>6</v>
      </c>
      <c r="AJ12" s="80">
        <f t="shared" si="3"/>
        <v>2</v>
      </c>
      <c r="AK12" s="80">
        <f t="shared" si="4"/>
        <v>2</v>
      </c>
      <c r="AL12" s="80">
        <f t="shared" si="12"/>
        <v>7</v>
      </c>
      <c r="AM12" s="80">
        <f t="shared" si="5"/>
        <v>7</v>
      </c>
      <c r="AN12" s="80">
        <f t="shared" si="6"/>
        <v>1</v>
      </c>
      <c r="AO12" s="80">
        <f t="shared" si="7"/>
        <v>2</v>
      </c>
      <c r="AP12" s="80">
        <f t="shared" si="13"/>
        <v>7</v>
      </c>
      <c r="AQ12" s="80">
        <f t="shared" si="8"/>
        <v>7</v>
      </c>
      <c r="AR12" s="80">
        <f t="shared" si="14"/>
        <v>10</v>
      </c>
      <c r="AS12" s="81">
        <f t="shared" si="9"/>
        <v>10</v>
      </c>
      <c r="AT12" s="12"/>
    </row>
    <row r="13" spans="1:46" s="13" customFormat="1" ht="18" customHeight="1" thickBot="1" x14ac:dyDescent="0.5">
      <c r="A13" s="202" t="s">
        <v>75</v>
      </c>
      <c r="B13" s="199" t="s">
        <v>134</v>
      </c>
      <c r="C13" s="247" t="s">
        <v>120</v>
      </c>
      <c r="D13" s="269" t="s">
        <v>97</v>
      </c>
      <c r="E13" s="281">
        <v>2</v>
      </c>
      <c r="F13" s="28">
        <v>2</v>
      </c>
      <c r="G13" s="26">
        <v>2</v>
      </c>
      <c r="H13" s="26">
        <v>1</v>
      </c>
      <c r="I13" s="26">
        <v>2</v>
      </c>
      <c r="J13" s="27">
        <v>1</v>
      </c>
      <c r="K13" s="28">
        <v>1</v>
      </c>
      <c r="L13" s="26">
        <v>2</v>
      </c>
      <c r="M13" s="26">
        <v>1</v>
      </c>
      <c r="N13" s="26">
        <v>2</v>
      </c>
      <c r="O13" s="29">
        <v>2</v>
      </c>
      <c r="P13" s="25">
        <v>3</v>
      </c>
      <c r="Q13" s="26">
        <v>1</v>
      </c>
      <c r="R13" s="26">
        <v>1</v>
      </c>
      <c r="S13" s="26">
        <v>2</v>
      </c>
      <c r="T13" s="27">
        <v>2</v>
      </c>
      <c r="U13" s="28">
        <v>2</v>
      </c>
      <c r="V13" s="26">
        <v>2</v>
      </c>
      <c r="W13" s="26">
        <v>1</v>
      </c>
      <c r="X13" s="26">
        <v>1</v>
      </c>
      <c r="Y13" s="29">
        <v>2</v>
      </c>
      <c r="Z13" s="25">
        <v>2</v>
      </c>
      <c r="AA13" s="26">
        <v>1</v>
      </c>
      <c r="AB13" s="26">
        <v>2</v>
      </c>
      <c r="AC13" s="26">
        <v>1</v>
      </c>
      <c r="AD13" s="27">
        <v>2</v>
      </c>
      <c r="AE13" s="48">
        <f t="shared" si="10"/>
        <v>6</v>
      </c>
      <c r="AF13" s="79">
        <f t="shared" si="0"/>
        <v>6</v>
      </c>
      <c r="AG13" s="80">
        <f t="shared" si="1"/>
        <v>2</v>
      </c>
      <c r="AH13" s="80">
        <f t="shared" si="11"/>
        <v>6</v>
      </c>
      <c r="AI13" s="80">
        <f t="shared" si="2"/>
        <v>6</v>
      </c>
      <c r="AJ13" s="80">
        <f t="shared" si="3"/>
        <v>2</v>
      </c>
      <c r="AK13" s="80">
        <f t="shared" si="4"/>
        <v>2</v>
      </c>
      <c r="AL13" s="80">
        <f t="shared" si="12"/>
        <v>10</v>
      </c>
      <c r="AM13" s="80">
        <f t="shared" si="5"/>
        <v>10</v>
      </c>
      <c r="AN13" s="80">
        <f t="shared" si="6"/>
        <v>1</v>
      </c>
      <c r="AO13" s="80">
        <f t="shared" si="7"/>
        <v>2</v>
      </c>
      <c r="AP13" s="80">
        <f t="shared" si="13"/>
        <v>7</v>
      </c>
      <c r="AQ13" s="80">
        <f t="shared" si="8"/>
        <v>7</v>
      </c>
      <c r="AR13" s="80">
        <f t="shared" si="14"/>
        <v>10</v>
      </c>
      <c r="AS13" s="81">
        <f t="shared" si="9"/>
        <v>10</v>
      </c>
      <c r="AT13" s="12"/>
    </row>
    <row r="14" spans="1:46" s="13" customFormat="1" ht="18" customHeight="1" thickBot="1" x14ac:dyDescent="0.5">
      <c r="A14" s="202" t="s">
        <v>76</v>
      </c>
      <c r="B14" s="199" t="s">
        <v>134</v>
      </c>
      <c r="C14" s="247" t="s">
        <v>121</v>
      </c>
      <c r="D14" s="269" t="s">
        <v>98</v>
      </c>
      <c r="E14" s="282">
        <v>2</v>
      </c>
      <c r="F14" s="28">
        <v>2</v>
      </c>
      <c r="G14" s="26">
        <v>2</v>
      </c>
      <c r="H14" s="26">
        <v>3</v>
      </c>
      <c r="I14" s="26">
        <v>2</v>
      </c>
      <c r="J14" s="27">
        <v>2</v>
      </c>
      <c r="K14" s="28">
        <v>2</v>
      </c>
      <c r="L14" s="26">
        <v>3</v>
      </c>
      <c r="M14" s="26">
        <v>3</v>
      </c>
      <c r="N14" s="26">
        <v>2</v>
      </c>
      <c r="O14" s="29">
        <v>2</v>
      </c>
      <c r="P14" s="25">
        <v>3</v>
      </c>
      <c r="Q14" s="26">
        <v>3</v>
      </c>
      <c r="R14" s="26">
        <v>3</v>
      </c>
      <c r="S14" s="26">
        <v>2</v>
      </c>
      <c r="T14" s="27">
        <v>2</v>
      </c>
      <c r="U14" s="28">
        <v>2</v>
      </c>
      <c r="V14" s="26">
        <v>2</v>
      </c>
      <c r="W14" s="26">
        <v>2</v>
      </c>
      <c r="X14" s="26">
        <v>2</v>
      </c>
      <c r="Y14" s="29">
        <v>3</v>
      </c>
      <c r="Z14" s="25">
        <v>3</v>
      </c>
      <c r="AA14" s="26">
        <v>1</v>
      </c>
      <c r="AB14" s="26">
        <v>2</v>
      </c>
      <c r="AC14" s="26">
        <v>2</v>
      </c>
      <c r="AD14" s="27">
        <v>2</v>
      </c>
      <c r="AE14" s="48">
        <f t="shared" ref="AE14:AE18" si="15">H14+M14+R14+U14+AC14</f>
        <v>13</v>
      </c>
      <c r="AF14" s="79">
        <f t="shared" ref="AF14:AF18" si="16">IF(AE14=0,"0",AE14)</f>
        <v>13</v>
      </c>
      <c r="AG14" s="80">
        <f t="shared" ref="AG14:AG18" si="17">IF(L14=3,1,IF(L14=2,2,IF(L14=1,3)))</f>
        <v>1</v>
      </c>
      <c r="AH14" s="80">
        <f t="shared" ref="AH14:AH18" si="18">J14+AG14+Q14+W14+AA14</f>
        <v>9</v>
      </c>
      <c r="AI14" s="80">
        <f t="shared" ref="AI14:AI18" si="19">IF(AH14=0,"0",AH14)</f>
        <v>9</v>
      </c>
      <c r="AJ14" s="80">
        <f t="shared" ref="AJ14:AJ18" si="20">IF(Z14=3,1,IF(Z14=2,2,IF(Z14=1,3)))</f>
        <v>1</v>
      </c>
      <c r="AK14" s="80">
        <f t="shared" ref="AK14:AK18" si="21">IF(AD14=3,1,IF(AD14=2,2,IF(AD14=1,3)))</f>
        <v>2</v>
      </c>
      <c r="AL14" s="80">
        <f t="shared" ref="AL14:AL18" si="22">G14+O14+T14+AJ14+AK14</f>
        <v>9</v>
      </c>
      <c r="AM14" s="80">
        <f t="shared" ref="AM14:AM18" si="23">IF(AL14=0,"0",AL14)</f>
        <v>9</v>
      </c>
      <c r="AN14" s="80">
        <f t="shared" ref="AN14:AN18" si="24">IF(P14=3,1,IF(P14=2,2,IF(P14=1,3)))</f>
        <v>1</v>
      </c>
      <c r="AO14" s="80">
        <f t="shared" ref="AO14:AO18" si="25">IF(S14=3,1,IF(S14=2,2,IF(S14=1,3)))</f>
        <v>2</v>
      </c>
      <c r="AP14" s="80">
        <f t="shared" ref="AP14:AP18" si="26">K14+AN14+AO14+X14+AB14</f>
        <v>9</v>
      </c>
      <c r="AQ14" s="80">
        <f t="shared" ref="AQ14:AQ18" si="27">IF(AP14=0,"0",AP14)</f>
        <v>9</v>
      </c>
      <c r="AR14" s="80">
        <f t="shared" ref="AR14:AR18" si="28">F14+I14+N14+V14+Y14</f>
        <v>11</v>
      </c>
      <c r="AS14" s="81">
        <f t="shared" ref="AS14:AS18" si="29">IF(AR14=0,"0",AR14)</f>
        <v>11</v>
      </c>
      <c r="AT14" s="12"/>
    </row>
    <row r="15" spans="1:46" s="13" customFormat="1" ht="18" customHeight="1" thickBot="1" x14ac:dyDescent="0.5">
      <c r="A15" s="202" t="s">
        <v>77</v>
      </c>
      <c r="B15" s="199" t="s">
        <v>134</v>
      </c>
      <c r="C15" s="247" t="s">
        <v>122</v>
      </c>
      <c r="D15" s="269" t="s">
        <v>99</v>
      </c>
      <c r="E15" s="282">
        <v>2</v>
      </c>
      <c r="F15" s="28">
        <v>2</v>
      </c>
      <c r="G15" s="26">
        <v>1</v>
      </c>
      <c r="H15" s="26">
        <v>2</v>
      </c>
      <c r="I15" s="26">
        <v>3</v>
      </c>
      <c r="J15" s="27">
        <v>2</v>
      </c>
      <c r="K15" s="28">
        <v>1</v>
      </c>
      <c r="L15" s="26">
        <v>2</v>
      </c>
      <c r="M15" s="26">
        <v>1</v>
      </c>
      <c r="N15" s="26">
        <v>3</v>
      </c>
      <c r="O15" s="29">
        <v>1</v>
      </c>
      <c r="P15" s="25">
        <v>3</v>
      </c>
      <c r="Q15" s="26">
        <v>1</v>
      </c>
      <c r="R15" s="26">
        <v>2</v>
      </c>
      <c r="S15" s="26">
        <v>3</v>
      </c>
      <c r="T15" s="27">
        <v>1</v>
      </c>
      <c r="U15" s="28">
        <v>1</v>
      </c>
      <c r="V15" s="26">
        <v>3</v>
      </c>
      <c r="W15" s="26">
        <v>1</v>
      </c>
      <c r="X15" s="26">
        <v>1</v>
      </c>
      <c r="Y15" s="29">
        <v>3</v>
      </c>
      <c r="Z15" s="25">
        <v>3</v>
      </c>
      <c r="AA15" s="26">
        <v>1</v>
      </c>
      <c r="AB15" s="26">
        <v>3</v>
      </c>
      <c r="AC15" s="26">
        <v>2</v>
      </c>
      <c r="AD15" s="27">
        <v>3</v>
      </c>
      <c r="AE15" s="48">
        <f t="shared" si="15"/>
        <v>8</v>
      </c>
      <c r="AF15" s="79">
        <f t="shared" si="16"/>
        <v>8</v>
      </c>
      <c r="AG15" s="80">
        <f t="shared" si="17"/>
        <v>2</v>
      </c>
      <c r="AH15" s="80">
        <f t="shared" si="18"/>
        <v>7</v>
      </c>
      <c r="AI15" s="80">
        <f t="shared" si="19"/>
        <v>7</v>
      </c>
      <c r="AJ15" s="80">
        <f t="shared" si="20"/>
        <v>1</v>
      </c>
      <c r="AK15" s="80">
        <f t="shared" si="21"/>
        <v>1</v>
      </c>
      <c r="AL15" s="80">
        <f t="shared" si="22"/>
        <v>5</v>
      </c>
      <c r="AM15" s="80">
        <f t="shared" si="23"/>
        <v>5</v>
      </c>
      <c r="AN15" s="80">
        <f t="shared" si="24"/>
        <v>1</v>
      </c>
      <c r="AO15" s="80">
        <f t="shared" si="25"/>
        <v>1</v>
      </c>
      <c r="AP15" s="80">
        <f t="shared" si="26"/>
        <v>7</v>
      </c>
      <c r="AQ15" s="80">
        <f t="shared" si="27"/>
        <v>7</v>
      </c>
      <c r="AR15" s="80">
        <f t="shared" si="28"/>
        <v>14</v>
      </c>
      <c r="AS15" s="81">
        <f t="shared" si="29"/>
        <v>14</v>
      </c>
      <c r="AT15" s="12"/>
    </row>
    <row r="16" spans="1:46" s="13" customFormat="1" ht="18" customHeight="1" thickBot="1" x14ac:dyDescent="0.5">
      <c r="A16" s="202" t="s">
        <v>78</v>
      </c>
      <c r="B16" s="199" t="s">
        <v>134</v>
      </c>
      <c r="C16" s="247" t="s">
        <v>123</v>
      </c>
      <c r="D16" s="269" t="s">
        <v>100</v>
      </c>
      <c r="E16" s="282">
        <v>2</v>
      </c>
      <c r="F16" s="28">
        <v>2</v>
      </c>
      <c r="G16" s="26">
        <v>1</v>
      </c>
      <c r="H16" s="26">
        <v>2</v>
      </c>
      <c r="I16" s="26">
        <v>2</v>
      </c>
      <c r="J16" s="27">
        <v>2</v>
      </c>
      <c r="K16" s="28">
        <v>1</v>
      </c>
      <c r="L16" s="26">
        <v>1</v>
      </c>
      <c r="M16" s="26">
        <v>2</v>
      </c>
      <c r="N16" s="26">
        <v>2</v>
      </c>
      <c r="O16" s="29">
        <v>1</v>
      </c>
      <c r="P16" s="25">
        <v>3</v>
      </c>
      <c r="Q16" s="26">
        <v>1</v>
      </c>
      <c r="R16" s="26">
        <v>1</v>
      </c>
      <c r="S16" s="26">
        <v>2</v>
      </c>
      <c r="T16" s="27">
        <v>1</v>
      </c>
      <c r="U16" s="28">
        <v>1</v>
      </c>
      <c r="V16" s="26">
        <v>3</v>
      </c>
      <c r="W16" s="26">
        <v>2</v>
      </c>
      <c r="X16" s="26">
        <v>1</v>
      </c>
      <c r="Y16" s="29">
        <v>2</v>
      </c>
      <c r="Z16" s="25">
        <v>2</v>
      </c>
      <c r="AA16" s="26">
        <v>1</v>
      </c>
      <c r="AB16" s="26">
        <v>2</v>
      </c>
      <c r="AC16" s="26">
        <v>2</v>
      </c>
      <c r="AD16" s="27">
        <v>2</v>
      </c>
      <c r="AE16" s="48">
        <f t="shared" si="15"/>
        <v>8</v>
      </c>
      <c r="AF16" s="79">
        <f t="shared" si="16"/>
        <v>8</v>
      </c>
      <c r="AG16" s="80">
        <f t="shared" si="17"/>
        <v>3</v>
      </c>
      <c r="AH16" s="80">
        <f t="shared" si="18"/>
        <v>9</v>
      </c>
      <c r="AI16" s="80">
        <f t="shared" si="19"/>
        <v>9</v>
      </c>
      <c r="AJ16" s="80">
        <f t="shared" si="20"/>
        <v>2</v>
      </c>
      <c r="AK16" s="80">
        <f t="shared" si="21"/>
        <v>2</v>
      </c>
      <c r="AL16" s="80">
        <f t="shared" si="22"/>
        <v>7</v>
      </c>
      <c r="AM16" s="80">
        <f t="shared" si="23"/>
        <v>7</v>
      </c>
      <c r="AN16" s="80">
        <f t="shared" si="24"/>
        <v>1</v>
      </c>
      <c r="AO16" s="80">
        <f t="shared" si="25"/>
        <v>2</v>
      </c>
      <c r="AP16" s="80">
        <f t="shared" si="26"/>
        <v>7</v>
      </c>
      <c r="AQ16" s="80">
        <f t="shared" si="27"/>
        <v>7</v>
      </c>
      <c r="AR16" s="80">
        <f t="shared" si="28"/>
        <v>11</v>
      </c>
      <c r="AS16" s="81">
        <f t="shared" si="29"/>
        <v>11</v>
      </c>
      <c r="AT16" s="12"/>
    </row>
    <row r="17" spans="1:71" s="13" customFormat="1" ht="18" customHeight="1" thickBot="1" x14ac:dyDescent="0.5">
      <c r="A17" s="202" t="s">
        <v>79</v>
      </c>
      <c r="B17" s="199" t="s">
        <v>134</v>
      </c>
      <c r="C17" s="247" t="s">
        <v>124</v>
      </c>
      <c r="D17" s="269" t="s">
        <v>101</v>
      </c>
      <c r="E17" s="282">
        <v>2</v>
      </c>
      <c r="F17" s="28">
        <v>2</v>
      </c>
      <c r="G17" s="26">
        <v>2</v>
      </c>
      <c r="H17" s="26">
        <v>1</v>
      </c>
      <c r="I17" s="26">
        <v>2</v>
      </c>
      <c r="J17" s="27">
        <v>1</v>
      </c>
      <c r="K17" s="28">
        <v>1</v>
      </c>
      <c r="L17" s="26">
        <v>1</v>
      </c>
      <c r="M17" s="26">
        <v>2</v>
      </c>
      <c r="N17" s="26">
        <v>2</v>
      </c>
      <c r="O17" s="29">
        <v>1</v>
      </c>
      <c r="P17" s="25">
        <v>2</v>
      </c>
      <c r="Q17" s="26">
        <v>1</v>
      </c>
      <c r="R17" s="26">
        <v>1</v>
      </c>
      <c r="S17" s="26">
        <v>2</v>
      </c>
      <c r="T17" s="27">
        <v>1</v>
      </c>
      <c r="U17" s="28">
        <v>2</v>
      </c>
      <c r="V17" s="26">
        <v>2</v>
      </c>
      <c r="W17" s="26">
        <v>1</v>
      </c>
      <c r="X17" s="26">
        <v>1</v>
      </c>
      <c r="Y17" s="29">
        <v>2</v>
      </c>
      <c r="Z17" s="25">
        <v>2</v>
      </c>
      <c r="AA17" s="26">
        <v>1</v>
      </c>
      <c r="AB17" s="26">
        <v>1</v>
      </c>
      <c r="AC17" s="26">
        <v>2</v>
      </c>
      <c r="AD17" s="27">
        <v>2</v>
      </c>
      <c r="AE17" s="48">
        <f t="shared" si="15"/>
        <v>8</v>
      </c>
      <c r="AF17" s="79">
        <f t="shared" si="16"/>
        <v>8</v>
      </c>
      <c r="AG17" s="80">
        <f t="shared" si="17"/>
        <v>3</v>
      </c>
      <c r="AH17" s="80">
        <f t="shared" si="18"/>
        <v>7</v>
      </c>
      <c r="AI17" s="80">
        <f t="shared" si="19"/>
        <v>7</v>
      </c>
      <c r="AJ17" s="80">
        <f t="shared" si="20"/>
        <v>2</v>
      </c>
      <c r="AK17" s="80">
        <f t="shared" si="21"/>
        <v>2</v>
      </c>
      <c r="AL17" s="80">
        <f t="shared" si="22"/>
        <v>8</v>
      </c>
      <c r="AM17" s="80">
        <f t="shared" si="23"/>
        <v>8</v>
      </c>
      <c r="AN17" s="80">
        <f t="shared" si="24"/>
        <v>2</v>
      </c>
      <c r="AO17" s="80">
        <f t="shared" si="25"/>
        <v>2</v>
      </c>
      <c r="AP17" s="80">
        <f t="shared" si="26"/>
        <v>7</v>
      </c>
      <c r="AQ17" s="80">
        <f t="shared" si="27"/>
        <v>7</v>
      </c>
      <c r="AR17" s="80">
        <f t="shared" si="28"/>
        <v>10</v>
      </c>
      <c r="AS17" s="81">
        <f t="shared" si="29"/>
        <v>10</v>
      </c>
      <c r="AT17" s="12"/>
    </row>
    <row r="18" spans="1:71" s="13" customFormat="1" ht="18" customHeight="1" thickBot="1" x14ac:dyDescent="0.5">
      <c r="A18" s="202" t="s">
        <v>80</v>
      </c>
      <c r="B18" s="199" t="s">
        <v>134</v>
      </c>
      <c r="C18" s="247" t="s">
        <v>125</v>
      </c>
      <c r="D18" s="269" t="s">
        <v>102</v>
      </c>
      <c r="E18" s="282">
        <v>2</v>
      </c>
      <c r="F18" s="28">
        <v>2</v>
      </c>
      <c r="G18" s="26">
        <v>3</v>
      </c>
      <c r="H18" s="26">
        <v>2</v>
      </c>
      <c r="I18" s="26">
        <v>2</v>
      </c>
      <c r="J18" s="27">
        <v>2</v>
      </c>
      <c r="K18" s="28">
        <v>1</v>
      </c>
      <c r="L18" s="26">
        <v>1</v>
      </c>
      <c r="M18" s="26">
        <v>2</v>
      </c>
      <c r="N18" s="26">
        <v>2</v>
      </c>
      <c r="O18" s="29">
        <v>1</v>
      </c>
      <c r="P18" s="25">
        <v>2</v>
      </c>
      <c r="Q18" s="26">
        <v>1</v>
      </c>
      <c r="R18" s="26">
        <v>1</v>
      </c>
      <c r="S18" s="26">
        <v>2</v>
      </c>
      <c r="T18" s="27">
        <v>1</v>
      </c>
      <c r="U18" s="28">
        <v>1</v>
      </c>
      <c r="V18" s="26">
        <v>2</v>
      </c>
      <c r="W18" s="26">
        <v>1</v>
      </c>
      <c r="X18" s="26">
        <v>2</v>
      </c>
      <c r="Y18" s="29">
        <v>2</v>
      </c>
      <c r="Z18" s="25">
        <v>2</v>
      </c>
      <c r="AA18" s="26">
        <v>1</v>
      </c>
      <c r="AB18" s="26">
        <v>2</v>
      </c>
      <c r="AC18" s="26">
        <v>1</v>
      </c>
      <c r="AD18" s="27">
        <v>2</v>
      </c>
      <c r="AE18" s="48">
        <f t="shared" si="15"/>
        <v>7</v>
      </c>
      <c r="AF18" s="79">
        <f t="shared" si="16"/>
        <v>7</v>
      </c>
      <c r="AG18" s="80">
        <f t="shared" si="17"/>
        <v>3</v>
      </c>
      <c r="AH18" s="80">
        <f t="shared" si="18"/>
        <v>8</v>
      </c>
      <c r="AI18" s="80">
        <f t="shared" si="19"/>
        <v>8</v>
      </c>
      <c r="AJ18" s="80">
        <f t="shared" si="20"/>
        <v>2</v>
      </c>
      <c r="AK18" s="80">
        <f t="shared" si="21"/>
        <v>2</v>
      </c>
      <c r="AL18" s="80">
        <f t="shared" si="22"/>
        <v>9</v>
      </c>
      <c r="AM18" s="80">
        <f t="shared" si="23"/>
        <v>9</v>
      </c>
      <c r="AN18" s="80">
        <f t="shared" si="24"/>
        <v>2</v>
      </c>
      <c r="AO18" s="80">
        <f t="shared" si="25"/>
        <v>2</v>
      </c>
      <c r="AP18" s="80">
        <f t="shared" si="26"/>
        <v>9</v>
      </c>
      <c r="AQ18" s="80">
        <f t="shared" si="27"/>
        <v>9</v>
      </c>
      <c r="AR18" s="80">
        <f t="shared" si="28"/>
        <v>10</v>
      </c>
      <c r="AS18" s="81">
        <f t="shared" si="29"/>
        <v>10</v>
      </c>
      <c r="AT18" s="12"/>
    </row>
    <row r="19" spans="1:71" s="13" customFormat="1" ht="18" customHeight="1" thickBot="1" x14ac:dyDescent="0.5">
      <c r="A19" s="202" t="s">
        <v>81</v>
      </c>
      <c r="B19" s="199" t="s">
        <v>134</v>
      </c>
      <c r="C19" s="247" t="s">
        <v>126</v>
      </c>
      <c r="D19" s="269" t="s">
        <v>103</v>
      </c>
      <c r="E19" s="282">
        <v>2</v>
      </c>
      <c r="F19" s="28">
        <v>2</v>
      </c>
      <c r="G19" s="26">
        <v>1</v>
      </c>
      <c r="H19" s="26">
        <v>1</v>
      </c>
      <c r="I19" s="26">
        <v>3</v>
      </c>
      <c r="J19" s="27">
        <v>1</v>
      </c>
      <c r="K19" s="28">
        <v>1</v>
      </c>
      <c r="L19" s="26">
        <v>2</v>
      </c>
      <c r="M19" s="26">
        <v>1</v>
      </c>
      <c r="N19" s="26">
        <v>2</v>
      </c>
      <c r="O19" s="29">
        <v>1</v>
      </c>
      <c r="P19" s="25">
        <v>2</v>
      </c>
      <c r="Q19" s="26">
        <v>1</v>
      </c>
      <c r="R19" s="26">
        <v>1</v>
      </c>
      <c r="S19" s="26">
        <v>2</v>
      </c>
      <c r="T19" s="27">
        <v>1</v>
      </c>
      <c r="U19" s="28">
        <v>1</v>
      </c>
      <c r="V19" s="26">
        <v>2</v>
      </c>
      <c r="W19" s="26">
        <v>1</v>
      </c>
      <c r="X19" s="26">
        <v>1</v>
      </c>
      <c r="Y19" s="29">
        <v>2</v>
      </c>
      <c r="Z19" s="25">
        <v>2</v>
      </c>
      <c r="AA19" s="26">
        <v>1</v>
      </c>
      <c r="AB19" s="26">
        <v>2</v>
      </c>
      <c r="AC19" s="26">
        <v>1</v>
      </c>
      <c r="AD19" s="27">
        <v>2</v>
      </c>
      <c r="AE19" s="48">
        <f t="shared" ref="AE19" si="30">H19+M19+R19+U19+AC19</f>
        <v>5</v>
      </c>
      <c r="AF19" s="79">
        <f t="shared" ref="AF19" si="31">IF(AE19=0,"0",AE19)</f>
        <v>5</v>
      </c>
      <c r="AG19" s="80">
        <f t="shared" ref="AG19" si="32">IF(L19=3,1,IF(L19=2,2,IF(L19=1,3)))</f>
        <v>2</v>
      </c>
      <c r="AH19" s="80">
        <f t="shared" ref="AH19" si="33">J19+AG19+Q19+W19+AA19</f>
        <v>6</v>
      </c>
      <c r="AI19" s="80">
        <f t="shared" ref="AI19" si="34">IF(AH19=0,"0",AH19)</f>
        <v>6</v>
      </c>
      <c r="AJ19" s="80">
        <f t="shared" ref="AJ19" si="35">IF(Z19=3,1,IF(Z19=2,2,IF(Z19=1,3)))</f>
        <v>2</v>
      </c>
      <c r="AK19" s="80">
        <f t="shared" ref="AK19" si="36">IF(AD19=3,1,IF(AD19=2,2,IF(AD19=1,3)))</f>
        <v>2</v>
      </c>
      <c r="AL19" s="80">
        <f t="shared" ref="AL19" si="37">G19+O19+T19+AJ19+AK19</f>
        <v>7</v>
      </c>
      <c r="AM19" s="80">
        <f t="shared" ref="AM19" si="38">IF(AL19=0,"0",AL19)</f>
        <v>7</v>
      </c>
      <c r="AN19" s="80">
        <f t="shared" ref="AN19" si="39">IF(P19=3,1,IF(P19=2,2,IF(P19=1,3)))</f>
        <v>2</v>
      </c>
      <c r="AO19" s="80">
        <f t="shared" ref="AO19" si="40">IF(S19=3,1,IF(S19=2,2,IF(S19=1,3)))</f>
        <v>2</v>
      </c>
      <c r="AP19" s="80">
        <f t="shared" ref="AP19" si="41">K19+AN19+AO19+X19+AB19</f>
        <v>8</v>
      </c>
      <c r="AQ19" s="80">
        <f t="shared" ref="AQ19" si="42">IF(AP19=0,"0",AP19)</f>
        <v>8</v>
      </c>
      <c r="AR19" s="80">
        <f t="shared" ref="AR19" si="43">F19+I19+N19+V19+Y19</f>
        <v>11</v>
      </c>
      <c r="AS19" s="81">
        <f t="shared" ref="AS19" si="44">IF(AR19=0,"0",AR19)</f>
        <v>11</v>
      </c>
      <c r="AT19" s="12"/>
    </row>
    <row r="20" spans="1:71" s="13" customFormat="1" ht="18" customHeight="1" thickBot="1" x14ac:dyDescent="0.5">
      <c r="A20" s="202" t="s">
        <v>29</v>
      </c>
      <c r="B20" s="199" t="s">
        <v>134</v>
      </c>
      <c r="C20" s="247" t="s">
        <v>127</v>
      </c>
      <c r="D20" s="269" t="s">
        <v>104</v>
      </c>
      <c r="E20" s="282">
        <v>2</v>
      </c>
      <c r="F20" s="20">
        <v>2</v>
      </c>
      <c r="G20" s="18">
        <v>2</v>
      </c>
      <c r="H20" s="18">
        <v>1</v>
      </c>
      <c r="I20" s="18">
        <v>2</v>
      </c>
      <c r="J20" s="19">
        <v>1</v>
      </c>
      <c r="K20" s="20">
        <v>1</v>
      </c>
      <c r="L20" s="18">
        <v>1</v>
      </c>
      <c r="M20" s="18">
        <v>1</v>
      </c>
      <c r="N20" s="18">
        <v>2</v>
      </c>
      <c r="O20" s="21">
        <v>1</v>
      </c>
      <c r="P20" s="17">
        <v>3</v>
      </c>
      <c r="Q20" s="18">
        <v>1</v>
      </c>
      <c r="R20" s="18">
        <v>1</v>
      </c>
      <c r="S20" s="18">
        <v>3</v>
      </c>
      <c r="T20" s="19">
        <v>1</v>
      </c>
      <c r="U20" s="20">
        <v>1</v>
      </c>
      <c r="V20" s="18">
        <v>3</v>
      </c>
      <c r="W20" s="18">
        <v>1</v>
      </c>
      <c r="X20" s="18">
        <v>1</v>
      </c>
      <c r="Y20" s="21">
        <v>2</v>
      </c>
      <c r="Z20" s="17">
        <v>2</v>
      </c>
      <c r="AA20" s="18">
        <v>1</v>
      </c>
      <c r="AB20" s="18">
        <v>2</v>
      </c>
      <c r="AC20" s="18">
        <v>1</v>
      </c>
      <c r="AD20" s="19">
        <v>2</v>
      </c>
      <c r="AE20" s="48">
        <f t="shared" si="10"/>
        <v>5</v>
      </c>
      <c r="AF20" s="79">
        <f t="shared" si="0"/>
        <v>5</v>
      </c>
      <c r="AG20" s="80">
        <f t="shared" si="1"/>
        <v>3</v>
      </c>
      <c r="AH20" s="80">
        <f t="shared" si="11"/>
        <v>7</v>
      </c>
      <c r="AI20" s="80">
        <f t="shared" si="2"/>
        <v>7</v>
      </c>
      <c r="AJ20" s="80">
        <f t="shared" si="3"/>
        <v>2</v>
      </c>
      <c r="AK20" s="80">
        <f t="shared" si="4"/>
        <v>2</v>
      </c>
      <c r="AL20" s="80">
        <f t="shared" si="12"/>
        <v>8</v>
      </c>
      <c r="AM20" s="80">
        <f t="shared" si="5"/>
        <v>8</v>
      </c>
      <c r="AN20" s="80">
        <f t="shared" si="6"/>
        <v>1</v>
      </c>
      <c r="AO20" s="80">
        <f t="shared" si="7"/>
        <v>1</v>
      </c>
      <c r="AP20" s="80">
        <f t="shared" si="13"/>
        <v>6</v>
      </c>
      <c r="AQ20" s="80">
        <f t="shared" si="8"/>
        <v>6</v>
      </c>
      <c r="AR20" s="80">
        <f t="shared" si="14"/>
        <v>11</v>
      </c>
      <c r="AS20" s="81">
        <f t="shared" si="9"/>
        <v>11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 x14ac:dyDescent="0.5">
      <c r="A21" s="202" t="s">
        <v>30</v>
      </c>
      <c r="B21" s="199" t="s">
        <v>134</v>
      </c>
      <c r="C21" s="248" t="s">
        <v>128</v>
      </c>
      <c r="D21" s="269" t="s">
        <v>105</v>
      </c>
      <c r="E21" s="282">
        <v>2</v>
      </c>
      <c r="F21" s="20">
        <v>3</v>
      </c>
      <c r="G21" s="18">
        <v>1</v>
      </c>
      <c r="H21" s="18">
        <v>2</v>
      </c>
      <c r="I21" s="18">
        <v>2</v>
      </c>
      <c r="J21" s="19">
        <v>2</v>
      </c>
      <c r="K21" s="20">
        <v>2</v>
      </c>
      <c r="L21" s="18">
        <v>2</v>
      </c>
      <c r="M21" s="18">
        <v>2</v>
      </c>
      <c r="N21" s="18">
        <v>3</v>
      </c>
      <c r="O21" s="21">
        <v>1</v>
      </c>
      <c r="P21" s="17">
        <v>3</v>
      </c>
      <c r="Q21" s="18">
        <v>1</v>
      </c>
      <c r="R21" s="18">
        <v>2</v>
      </c>
      <c r="S21" s="18">
        <v>3</v>
      </c>
      <c r="T21" s="19">
        <v>2</v>
      </c>
      <c r="U21" s="20">
        <v>2</v>
      </c>
      <c r="V21" s="18">
        <v>2</v>
      </c>
      <c r="W21" s="18">
        <v>1</v>
      </c>
      <c r="X21" s="18">
        <v>1</v>
      </c>
      <c r="Y21" s="21">
        <v>2</v>
      </c>
      <c r="Z21" s="17">
        <v>2</v>
      </c>
      <c r="AA21" s="18">
        <v>1</v>
      </c>
      <c r="AB21" s="18">
        <v>2</v>
      </c>
      <c r="AC21" s="18">
        <v>2</v>
      </c>
      <c r="AD21" s="19">
        <v>2</v>
      </c>
      <c r="AE21" s="48">
        <f t="shared" si="10"/>
        <v>10</v>
      </c>
      <c r="AF21" s="79">
        <f t="shared" si="0"/>
        <v>10</v>
      </c>
      <c r="AG21" s="80">
        <f t="shared" si="1"/>
        <v>2</v>
      </c>
      <c r="AH21" s="80">
        <f t="shared" si="11"/>
        <v>7</v>
      </c>
      <c r="AI21" s="80">
        <f t="shared" si="2"/>
        <v>7</v>
      </c>
      <c r="AJ21" s="80">
        <f t="shared" si="3"/>
        <v>2</v>
      </c>
      <c r="AK21" s="80">
        <f t="shared" si="4"/>
        <v>2</v>
      </c>
      <c r="AL21" s="80">
        <f t="shared" si="12"/>
        <v>8</v>
      </c>
      <c r="AM21" s="80">
        <f t="shared" si="5"/>
        <v>8</v>
      </c>
      <c r="AN21" s="80">
        <f t="shared" si="6"/>
        <v>1</v>
      </c>
      <c r="AO21" s="80">
        <f t="shared" si="7"/>
        <v>1</v>
      </c>
      <c r="AP21" s="80">
        <f t="shared" si="13"/>
        <v>7</v>
      </c>
      <c r="AQ21" s="80">
        <f t="shared" si="8"/>
        <v>7</v>
      </c>
      <c r="AR21" s="80">
        <f t="shared" si="14"/>
        <v>12</v>
      </c>
      <c r="AS21" s="81">
        <f t="shared" si="9"/>
        <v>12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 x14ac:dyDescent="0.5">
      <c r="A22" s="202" t="s">
        <v>31</v>
      </c>
      <c r="B22" s="199" t="s">
        <v>134</v>
      </c>
      <c r="C22" s="246" t="s">
        <v>129</v>
      </c>
      <c r="D22" s="269" t="s">
        <v>106</v>
      </c>
      <c r="E22" s="282">
        <v>2</v>
      </c>
      <c r="F22" s="277">
        <v>2</v>
      </c>
      <c r="G22" s="31">
        <v>1</v>
      </c>
      <c r="H22" s="31">
        <v>2</v>
      </c>
      <c r="I22" s="31">
        <v>2</v>
      </c>
      <c r="J22" s="32">
        <v>2</v>
      </c>
      <c r="K22" s="33">
        <v>3</v>
      </c>
      <c r="L22" s="31">
        <v>3</v>
      </c>
      <c r="M22" s="31">
        <v>3</v>
      </c>
      <c r="N22" s="31">
        <v>2</v>
      </c>
      <c r="O22" s="34">
        <v>2</v>
      </c>
      <c r="P22" s="35">
        <v>2</v>
      </c>
      <c r="Q22" s="31">
        <v>1</v>
      </c>
      <c r="R22" s="31">
        <v>2</v>
      </c>
      <c r="S22" s="31">
        <v>2</v>
      </c>
      <c r="T22" s="32">
        <v>2</v>
      </c>
      <c r="U22" s="33">
        <v>2</v>
      </c>
      <c r="V22" s="31">
        <v>2</v>
      </c>
      <c r="W22" s="31">
        <v>1</v>
      </c>
      <c r="X22" s="31">
        <v>2</v>
      </c>
      <c r="Y22" s="34">
        <v>2</v>
      </c>
      <c r="Z22" s="35">
        <v>2</v>
      </c>
      <c r="AA22" s="31">
        <v>2</v>
      </c>
      <c r="AB22" s="31">
        <v>2</v>
      </c>
      <c r="AC22" s="31">
        <v>3</v>
      </c>
      <c r="AD22" s="32">
        <v>2</v>
      </c>
      <c r="AE22" s="48">
        <f t="shared" si="10"/>
        <v>12</v>
      </c>
      <c r="AF22" s="79">
        <f t="shared" si="0"/>
        <v>12</v>
      </c>
      <c r="AG22" s="80">
        <f t="shared" si="1"/>
        <v>1</v>
      </c>
      <c r="AH22" s="80">
        <f t="shared" si="11"/>
        <v>7</v>
      </c>
      <c r="AI22" s="80">
        <f t="shared" si="2"/>
        <v>7</v>
      </c>
      <c r="AJ22" s="80">
        <f t="shared" si="3"/>
        <v>2</v>
      </c>
      <c r="AK22" s="80">
        <f t="shared" si="4"/>
        <v>2</v>
      </c>
      <c r="AL22" s="80">
        <f t="shared" si="12"/>
        <v>9</v>
      </c>
      <c r="AM22" s="80">
        <f t="shared" si="5"/>
        <v>9</v>
      </c>
      <c r="AN22" s="80">
        <f t="shared" si="6"/>
        <v>2</v>
      </c>
      <c r="AO22" s="80">
        <f t="shared" si="7"/>
        <v>2</v>
      </c>
      <c r="AP22" s="80">
        <f t="shared" si="13"/>
        <v>11</v>
      </c>
      <c r="AQ22" s="80">
        <f t="shared" si="8"/>
        <v>11</v>
      </c>
      <c r="AR22" s="80">
        <f t="shared" si="14"/>
        <v>10</v>
      </c>
      <c r="AS22" s="81">
        <f t="shared" si="9"/>
        <v>10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2" t="s">
        <v>56</v>
      </c>
      <c r="B23" s="199" t="s">
        <v>134</v>
      </c>
      <c r="C23" s="247" t="s">
        <v>130</v>
      </c>
      <c r="D23" s="269" t="s">
        <v>107</v>
      </c>
      <c r="E23" s="282">
        <v>2</v>
      </c>
      <c r="F23" s="277">
        <v>3</v>
      </c>
      <c r="G23" s="31">
        <v>2</v>
      </c>
      <c r="H23" s="31">
        <v>1</v>
      </c>
      <c r="I23" s="31">
        <v>3</v>
      </c>
      <c r="J23" s="32">
        <v>2</v>
      </c>
      <c r="K23" s="33">
        <v>1</v>
      </c>
      <c r="L23" s="31">
        <v>2</v>
      </c>
      <c r="M23" s="31">
        <v>1</v>
      </c>
      <c r="N23" s="31">
        <v>1</v>
      </c>
      <c r="O23" s="34">
        <v>2</v>
      </c>
      <c r="P23" s="35">
        <v>3</v>
      </c>
      <c r="Q23" s="31">
        <v>1</v>
      </c>
      <c r="R23" s="31">
        <v>1</v>
      </c>
      <c r="S23" s="31">
        <v>2</v>
      </c>
      <c r="T23" s="32">
        <v>2</v>
      </c>
      <c r="U23" s="33">
        <v>3</v>
      </c>
      <c r="V23" s="31">
        <v>1</v>
      </c>
      <c r="W23" s="31">
        <v>1</v>
      </c>
      <c r="X23" s="31">
        <v>1</v>
      </c>
      <c r="Y23" s="34">
        <v>3</v>
      </c>
      <c r="Z23" s="35">
        <v>2</v>
      </c>
      <c r="AA23" s="31">
        <v>1</v>
      </c>
      <c r="AB23" s="31">
        <v>2</v>
      </c>
      <c r="AC23" s="31">
        <v>1</v>
      </c>
      <c r="AD23" s="32">
        <v>3</v>
      </c>
      <c r="AE23" s="48">
        <f t="shared" ref="AE23:AE27" si="45">H23+M23+R23+U23+AC23</f>
        <v>7</v>
      </c>
      <c r="AF23" s="79">
        <f t="shared" ref="AF23:AF27" si="46">IF(AE23=0,"0",AE23)</f>
        <v>7</v>
      </c>
      <c r="AG23" s="80">
        <f t="shared" ref="AG23:AG27" si="47">IF(L23=3,1,IF(L23=2,2,IF(L23=1,3)))</f>
        <v>2</v>
      </c>
      <c r="AH23" s="80">
        <f t="shared" ref="AH23:AH27" si="48">J23+AG23+Q23+W23+AA23</f>
        <v>7</v>
      </c>
      <c r="AI23" s="80">
        <f t="shared" ref="AI23:AI27" si="49">IF(AH23=0,"0",AH23)</f>
        <v>7</v>
      </c>
      <c r="AJ23" s="80">
        <f t="shared" ref="AJ23:AJ27" si="50">IF(Z23=3,1,IF(Z23=2,2,IF(Z23=1,3)))</f>
        <v>2</v>
      </c>
      <c r="AK23" s="80">
        <f t="shared" ref="AK23:AK27" si="51">IF(AD23=3,1,IF(AD23=2,2,IF(AD23=1,3)))</f>
        <v>1</v>
      </c>
      <c r="AL23" s="80">
        <f t="shared" ref="AL23:AL27" si="52">G23+O23+T23+AJ23+AK23</f>
        <v>9</v>
      </c>
      <c r="AM23" s="80">
        <f t="shared" ref="AM23:AM27" si="53">IF(AL23=0,"0",AL23)</f>
        <v>9</v>
      </c>
      <c r="AN23" s="80">
        <f t="shared" ref="AN23:AN27" si="54">IF(P23=3,1,IF(P23=2,2,IF(P23=1,3)))</f>
        <v>1</v>
      </c>
      <c r="AO23" s="80">
        <f t="shared" ref="AO23:AO27" si="55">IF(S23=3,1,IF(S23=2,2,IF(S23=1,3)))</f>
        <v>2</v>
      </c>
      <c r="AP23" s="80">
        <f t="shared" ref="AP23:AP27" si="56">K23+AN23+AO23+X23+AB23</f>
        <v>7</v>
      </c>
      <c r="AQ23" s="80">
        <f t="shared" ref="AQ23:AQ27" si="57">IF(AP23=0,"0",AP23)</f>
        <v>7</v>
      </c>
      <c r="AR23" s="80">
        <f t="shared" ref="AR23:AR27" si="58">F23+I23+N23+V23+Y23</f>
        <v>11</v>
      </c>
      <c r="AS23" s="81">
        <f t="shared" ref="AS23:AS27" si="59">IF(AR23=0,"0",AR23)</f>
        <v>11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 x14ac:dyDescent="0.5">
      <c r="A24" s="202" t="s">
        <v>57</v>
      </c>
      <c r="B24" s="199" t="s">
        <v>134</v>
      </c>
      <c r="C24" s="247" t="s">
        <v>131</v>
      </c>
      <c r="D24" s="269" t="s">
        <v>108</v>
      </c>
      <c r="E24" s="282">
        <v>2</v>
      </c>
      <c r="F24" s="277">
        <v>2</v>
      </c>
      <c r="G24" s="31">
        <v>2</v>
      </c>
      <c r="H24" s="31">
        <v>1</v>
      </c>
      <c r="I24" s="31">
        <v>3</v>
      </c>
      <c r="J24" s="32">
        <v>2</v>
      </c>
      <c r="K24" s="33">
        <v>1</v>
      </c>
      <c r="L24" s="31">
        <v>1</v>
      </c>
      <c r="M24" s="31">
        <v>3</v>
      </c>
      <c r="N24" s="31">
        <v>2</v>
      </c>
      <c r="O24" s="34">
        <v>1</v>
      </c>
      <c r="P24" s="35">
        <v>3</v>
      </c>
      <c r="Q24" s="31">
        <v>1</v>
      </c>
      <c r="R24" s="31">
        <v>2</v>
      </c>
      <c r="S24" s="31">
        <v>3</v>
      </c>
      <c r="T24" s="32">
        <v>2</v>
      </c>
      <c r="U24" s="33">
        <v>2</v>
      </c>
      <c r="V24" s="31">
        <v>2</v>
      </c>
      <c r="W24" s="31">
        <v>1</v>
      </c>
      <c r="X24" s="31">
        <v>1</v>
      </c>
      <c r="Y24" s="34">
        <v>2</v>
      </c>
      <c r="Z24" s="35">
        <v>2</v>
      </c>
      <c r="AA24" s="31">
        <v>1</v>
      </c>
      <c r="AB24" s="31">
        <v>3</v>
      </c>
      <c r="AC24" s="31">
        <v>2</v>
      </c>
      <c r="AD24" s="32">
        <v>2</v>
      </c>
      <c r="AE24" s="48">
        <f t="shared" si="45"/>
        <v>10</v>
      </c>
      <c r="AF24" s="79">
        <f t="shared" si="46"/>
        <v>10</v>
      </c>
      <c r="AG24" s="80">
        <f t="shared" si="47"/>
        <v>3</v>
      </c>
      <c r="AH24" s="80">
        <f t="shared" si="48"/>
        <v>8</v>
      </c>
      <c r="AI24" s="80">
        <f t="shared" si="49"/>
        <v>8</v>
      </c>
      <c r="AJ24" s="80">
        <f t="shared" si="50"/>
        <v>2</v>
      </c>
      <c r="AK24" s="80">
        <f t="shared" si="51"/>
        <v>2</v>
      </c>
      <c r="AL24" s="80">
        <f t="shared" si="52"/>
        <v>9</v>
      </c>
      <c r="AM24" s="80">
        <f t="shared" si="53"/>
        <v>9</v>
      </c>
      <c r="AN24" s="80">
        <f t="shared" si="54"/>
        <v>1</v>
      </c>
      <c r="AO24" s="80">
        <f t="shared" si="55"/>
        <v>1</v>
      </c>
      <c r="AP24" s="80">
        <f t="shared" si="56"/>
        <v>7</v>
      </c>
      <c r="AQ24" s="80">
        <f t="shared" si="57"/>
        <v>7</v>
      </c>
      <c r="AR24" s="80">
        <f t="shared" si="58"/>
        <v>11</v>
      </c>
      <c r="AS24" s="81">
        <f t="shared" si="59"/>
        <v>11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 x14ac:dyDescent="0.5">
      <c r="A25" s="202" t="s">
        <v>58</v>
      </c>
      <c r="B25" s="199" t="s">
        <v>134</v>
      </c>
      <c r="C25" s="247" t="s">
        <v>132</v>
      </c>
      <c r="D25" s="269" t="s">
        <v>109</v>
      </c>
      <c r="E25" s="282">
        <v>2</v>
      </c>
      <c r="F25" s="277">
        <v>3</v>
      </c>
      <c r="G25" s="31">
        <v>1</v>
      </c>
      <c r="H25" s="31">
        <v>2</v>
      </c>
      <c r="I25" s="31">
        <v>3</v>
      </c>
      <c r="J25" s="32">
        <v>2</v>
      </c>
      <c r="K25" s="33">
        <v>1</v>
      </c>
      <c r="L25" s="31">
        <v>1</v>
      </c>
      <c r="M25" s="31">
        <v>2</v>
      </c>
      <c r="N25" s="31">
        <v>3</v>
      </c>
      <c r="O25" s="34">
        <v>1</v>
      </c>
      <c r="P25" s="35">
        <v>3</v>
      </c>
      <c r="Q25" s="31">
        <v>1</v>
      </c>
      <c r="R25" s="31">
        <v>2</v>
      </c>
      <c r="S25" s="31">
        <v>2</v>
      </c>
      <c r="T25" s="32">
        <v>1</v>
      </c>
      <c r="U25" s="33">
        <v>2</v>
      </c>
      <c r="V25" s="31">
        <v>2</v>
      </c>
      <c r="W25" s="31">
        <v>1</v>
      </c>
      <c r="X25" s="31">
        <v>1</v>
      </c>
      <c r="Y25" s="34">
        <v>3</v>
      </c>
      <c r="Z25" s="35">
        <v>3</v>
      </c>
      <c r="AA25" s="31">
        <v>1</v>
      </c>
      <c r="AB25" s="31">
        <v>1</v>
      </c>
      <c r="AC25" s="31">
        <v>2</v>
      </c>
      <c r="AD25" s="32">
        <v>3</v>
      </c>
      <c r="AE25" s="48">
        <f t="shared" si="45"/>
        <v>10</v>
      </c>
      <c r="AF25" s="79">
        <f t="shared" si="46"/>
        <v>10</v>
      </c>
      <c r="AG25" s="80">
        <f t="shared" si="47"/>
        <v>3</v>
      </c>
      <c r="AH25" s="80">
        <f t="shared" si="48"/>
        <v>8</v>
      </c>
      <c r="AI25" s="80">
        <f t="shared" si="49"/>
        <v>8</v>
      </c>
      <c r="AJ25" s="80">
        <f t="shared" si="50"/>
        <v>1</v>
      </c>
      <c r="AK25" s="80">
        <f t="shared" si="51"/>
        <v>1</v>
      </c>
      <c r="AL25" s="80">
        <f t="shared" si="52"/>
        <v>5</v>
      </c>
      <c r="AM25" s="80">
        <f t="shared" si="53"/>
        <v>5</v>
      </c>
      <c r="AN25" s="80">
        <f t="shared" si="54"/>
        <v>1</v>
      </c>
      <c r="AO25" s="80">
        <f t="shared" si="55"/>
        <v>2</v>
      </c>
      <c r="AP25" s="80">
        <f t="shared" si="56"/>
        <v>6</v>
      </c>
      <c r="AQ25" s="80">
        <f t="shared" si="57"/>
        <v>6</v>
      </c>
      <c r="AR25" s="80">
        <f t="shared" si="58"/>
        <v>14</v>
      </c>
      <c r="AS25" s="81">
        <f t="shared" si="59"/>
        <v>14</v>
      </c>
    </row>
    <row r="26" spans="1:71" s="13" customFormat="1" ht="18" customHeight="1" thickBot="1" x14ac:dyDescent="0.5">
      <c r="A26" s="202" t="s">
        <v>59</v>
      </c>
      <c r="B26" s="199" t="s">
        <v>134</v>
      </c>
      <c r="C26" s="247" t="s">
        <v>133</v>
      </c>
      <c r="D26" s="269" t="s">
        <v>110</v>
      </c>
      <c r="E26" s="282">
        <v>2</v>
      </c>
      <c r="F26" s="277">
        <v>3</v>
      </c>
      <c r="G26" s="31">
        <v>2</v>
      </c>
      <c r="H26" s="31">
        <v>1</v>
      </c>
      <c r="I26" s="31">
        <v>3</v>
      </c>
      <c r="J26" s="32">
        <v>2</v>
      </c>
      <c r="K26" s="33">
        <v>3</v>
      </c>
      <c r="L26" s="31">
        <v>1</v>
      </c>
      <c r="M26" s="31">
        <v>2</v>
      </c>
      <c r="N26" s="31">
        <v>2</v>
      </c>
      <c r="O26" s="34">
        <v>1</v>
      </c>
      <c r="P26" s="35">
        <v>2</v>
      </c>
      <c r="Q26" s="31">
        <v>2</v>
      </c>
      <c r="R26" s="31">
        <v>2</v>
      </c>
      <c r="S26" s="31">
        <v>2</v>
      </c>
      <c r="T26" s="32">
        <v>1</v>
      </c>
      <c r="U26" s="33">
        <v>3</v>
      </c>
      <c r="V26" s="31">
        <v>3</v>
      </c>
      <c r="W26" s="31">
        <v>1</v>
      </c>
      <c r="X26" s="31">
        <v>1</v>
      </c>
      <c r="Y26" s="34">
        <v>2</v>
      </c>
      <c r="Z26" s="35">
        <v>2</v>
      </c>
      <c r="AA26" s="31">
        <v>2</v>
      </c>
      <c r="AB26" s="31">
        <v>2</v>
      </c>
      <c r="AC26" s="31">
        <v>3</v>
      </c>
      <c r="AD26" s="32">
        <v>1</v>
      </c>
      <c r="AE26" s="48">
        <f t="shared" si="45"/>
        <v>11</v>
      </c>
      <c r="AF26" s="79">
        <f t="shared" si="46"/>
        <v>11</v>
      </c>
      <c r="AG26" s="80">
        <f t="shared" si="47"/>
        <v>3</v>
      </c>
      <c r="AH26" s="80">
        <f t="shared" si="48"/>
        <v>10</v>
      </c>
      <c r="AI26" s="80">
        <f t="shared" si="49"/>
        <v>10</v>
      </c>
      <c r="AJ26" s="80">
        <f t="shared" si="50"/>
        <v>2</v>
      </c>
      <c r="AK26" s="80">
        <f t="shared" si="51"/>
        <v>3</v>
      </c>
      <c r="AL26" s="80">
        <f t="shared" si="52"/>
        <v>9</v>
      </c>
      <c r="AM26" s="80">
        <f t="shared" si="53"/>
        <v>9</v>
      </c>
      <c r="AN26" s="80">
        <f t="shared" si="54"/>
        <v>2</v>
      </c>
      <c r="AO26" s="80">
        <f t="shared" si="55"/>
        <v>2</v>
      </c>
      <c r="AP26" s="80">
        <f t="shared" si="56"/>
        <v>10</v>
      </c>
      <c r="AQ26" s="80">
        <f t="shared" si="57"/>
        <v>10</v>
      </c>
      <c r="AR26" s="80">
        <f t="shared" si="58"/>
        <v>13</v>
      </c>
      <c r="AS26" s="81">
        <f t="shared" si="59"/>
        <v>13</v>
      </c>
    </row>
    <row r="27" spans="1:71" s="13" customFormat="1" ht="18" customHeight="1" thickBot="1" x14ac:dyDescent="0.5">
      <c r="A27" s="202" t="s">
        <v>0</v>
      </c>
      <c r="B27" s="199" t="s">
        <v>134</v>
      </c>
      <c r="C27" s="247"/>
      <c r="D27" s="275" t="s">
        <v>135</v>
      </c>
      <c r="E27" s="283">
        <v>1</v>
      </c>
      <c r="F27" s="278">
        <v>3</v>
      </c>
      <c r="G27" s="270">
        <v>2</v>
      </c>
      <c r="H27" s="270">
        <v>1</v>
      </c>
      <c r="I27" s="270">
        <v>3</v>
      </c>
      <c r="J27" s="271">
        <v>2</v>
      </c>
      <c r="K27" s="272">
        <v>1</v>
      </c>
      <c r="L27" s="270">
        <v>2</v>
      </c>
      <c r="M27" s="270">
        <v>1</v>
      </c>
      <c r="N27" s="270">
        <v>1</v>
      </c>
      <c r="O27" s="273">
        <v>2</v>
      </c>
      <c r="P27" s="274">
        <v>3</v>
      </c>
      <c r="Q27" s="270">
        <v>1</v>
      </c>
      <c r="R27" s="270">
        <v>1</v>
      </c>
      <c r="S27" s="270">
        <v>2</v>
      </c>
      <c r="T27" s="271">
        <v>2</v>
      </c>
      <c r="U27" s="272">
        <v>3</v>
      </c>
      <c r="V27" s="270">
        <v>1</v>
      </c>
      <c r="W27" s="270">
        <v>1</v>
      </c>
      <c r="X27" s="270">
        <v>1</v>
      </c>
      <c r="Y27" s="273">
        <v>3</v>
      </c>
      <c r="Z27" s="274">
        <v>2</v>
      </c>
      <c r="AA27" s="270">
        <v>1</v>
      </c>
      <c r="AB27" s="270">
        <v>2</v>
      </c>
      <c r="AC27" s="270">
        <v>1</v>
      </c>
      <c r="AD27" s="271">
        <v>3</v>
      </c>
      <c r="AE27" s="48">
        <f t="shared" si="45"/>
        <v>7</v>
      </c>
      <c r="AF27" s="79">
        <f t="shared" si="46"/>
        <v>7</v>
      </c>
      <c r="AG27" s="80">
        <f t="shared" si="47"/>
        <v>2</v>
      </c>
      <c r="AH27" s="80">
        <f t="shared" si="48"/>
        <v>7</v>
      </c>
      <c r="AI27" s="80">
        <f t="shared" si="49"/>
        <v>7</v>
      </c>
      <c r="AJ27" s="80">
        <f t="shared" si="50"/>
        <v>2</v>
      </c>
      <c r="AK27" s="80">
        <f t="shared" si="51"/>
        <v>1</v>
      </c>
      <c r="AL27" s="80">
        <f t="shared" si="52"/>
        <v>9</v>
      </c>
      <c r="AM27" s="80">
        <f t="shared" si="53"/>
        <v>9</v>
      </c>
      <c r="AN27" s="80">
        <f t="shared" si="54"/>
        <v>1</v>
      </c>
      <c r="AO27" s="80">
        <f t="shared" si="55"/>
        <v>2</v>
      </c>
      <c r="AP27" s="80">
        <f t="shared" si="56"/>
        <v>7</v>
      </c>
      <c r="AQ27" s="80">
        <f t="shared" si="57"/>
        <v>7</v>
      </c>
      <c r="AR27" s="80">
        <f t="shared" si="58"/>
        <v>11</v>
      </c>
      <c r="AS27" s="81">
        <f t="shared" si="59"/>
        <v>11</v>
      </c>
    </row>
    <row r="28" spans="1:71" s="13" customFormat="1" ht="18" customHeight="1" thickBot="1" x14ac:dyDescent="0.5">
      <c r="A28" s="202" t="s">
        <v>1</v>
      </c>
      <c r="B28" s="199"/>
      <c r="C28" s="247"/>
      <c r="D28" s="23"/>
      <c r="E28" s="205"/>
      <c r="F28" s="25"/>
      <c r="G28" s="26"/>
      <c r="H28" s="26"/>
      <c r="I28" s="26"/>
      <c r="J28" s="27"/>
      <c r="K28" s="28"/>
      <c r="L28" s="26"/>
      <c r="M28" s="26"/>
      <c r="N28" s="26"/>
      <c r="O28" s="29"/>
      <c r="P28" s="25"/>
      <c r="Q28" s="26"/>
      <c r="R28" s="26"/>
      <c r="S28" s="26"/>
      <c r="T28" s="27"/>
      <c r="U28" s="28"/>
      <c r="V28" s="26"/>
      <c r="W28" s="26"/>
      <c r="X28" s="26"/>
      <c r="Y28" s="29"/>
      <c r="Z28" s="25"/>
      <c r="AA28" s="26"/>
      <c r="AB28" s="26"/>
      <c r="AC28" s="26"/>
      <c r="AD28" s="27"/>
      <c r="AE28" s="48">
        <f t="shared" si="10"/>
        <v>0</v>
      </c>
      <c r="AF28" s="79" t="str">
        <f t="shared" si="0"/>
        <v>0</v>
      </c>
      <c r="AG28" s="80" t="b">
        <f t="shared" si="1"/>
        <v>0</v>
      </c>
      <c r="AH28" s="80">
        <f t="shared" si="11"/>
        <v>0</v>
      </c>
      <c r="AI28" s="80" t="str">
        <f t="shared" si="2"/>
        <v>0</v>
      </c>
      <c r="AJ28" s="80" t="b">
        <f t="shared" si="3"/>
        <v>0</v>
      </c>
      <c r="AK28" s="80" t="b">
        <f t="shared" si="4"/>
        <v>0</v>
      </c>
      <c r="AL28" s="80">
        <f t="shared" si="12"/>
        <v>0</v>
      </c>
      <c r="AM28" s="80" t="str">
        <f t="shared" si="5"/>
        <v>0</v>
      </c>
      <c r="AN28" s="80" t="b">
        <f t="shared" si="6"/>
        <v>0</v>
      </c>
      <c r="AO28" s="80" t="b">
        <f t="shared" si="7"/>
        <v>0</v>
      </c>
      <c r="AP28" s="80">
        <f t="shared" si="13"/>
        <v>0</v>
      </c>
      <c r="AQ28" s="80" t="str">
        <f t="shared" si="8"/>
        <v>0</v>
      </c>
      <c r="AR28" s="80">
        <f t="shared" si="14"/>
        <v>0</v>
      </c>
      <c r="AS28" s="81" t="str">
        <f t="shared" si="9"/>
        <v>0</v>
      </c>
    </row>
    <row r="29" spans="1:71" s="13" customFormat="1" ht="18" customHeight="1" thickBot="1" x14ac:dyDescent="0.5">
      <c r="A29" s="202" t="s">
        <v>2</v>
      </c>
      <c r="B29" s="199"/>
      <c r="C29" s="247"/>
      <c r="D29" s="5"/>
      <c r="E29" s="203"/>
      <c r="F29" s="52"/>
      <c r="G29" s="53"/>
      <c r="H29" s="53"/>
      <c r="I29" s="53"/>
      <c r="J29" s="54"/>
      <c r="K29" s="55"/>
      <c r="L29" s="53"/>
      <c r="M29" s="53"/>
      <c r="N29" s="53"/>
      <c r="O29" s="56"/>
      <c r="P29" s="57"/>
      <c r="Q29" s="53"/>
      <c r="R29" s="53"/>
      <c r="S29" s="53"/>
      <c r="T29" s="54"/>
      <c r="U29" s="55"/>
      <c r="V29" s="53"/>
      <c r="W29" s="53"/>
      <c r="X29" s="53"/>
      <c r="Y29" s="56"/>
      <c r="Z29" s="57"/>
      <c r="AA29" s="53"/>
      <c r="AB29" s="53"/>
      <c r="AC29" s="53"/>
      <c r="AD29" s="54"/>
      <c r="AE29" s="48">
        <f t="shared" si="10"/>
        <v>0</v>
      </c>
      <c r="AF29" s="79" t="str">
        <f t="shared" si="0"/>
        <v>0</v>
      </c>
      <c r="AG29" s="80" t="b">
        <f t="shared" si="1"/>
        <v>0</v>
      </c>
      <c r="AH29" s="80">
        <f t="shared" si="11"/>
        <v>0</v>
      </c>
      <c r="AI29" s="80" t="str">
        <f t="shared" si="2"/>
        <v>0</v>
      </c>
      <c r="AJ29" s="80" t="b">
        <f t="shared" si="3"/>
        <v>0</v>
      </c>
      <c r="AK29" s="80" t="b">
        <f t="shared" si="4"/>
        <v>0</v>
      </c>
      <c r="AL29" s="80">
        <f t="shared" si="12"/>
        <v>0</v>
      </c>
      <c r="AM29" s="80" t="str">
        <f t="shared" si="5"/>
        <v>0</v>
      </c>
      <c r="AN29" s="80" t="b">
        <f t="shared" si="6"/>
        <v>0</v>
      </c>
      <c r="AO29" s="80" t="b">
        <f t="shared" si="7"/>
        <v>0</v>
      </c>
      <c r="AP29" s="80">
        <f t="shared" si="13"/>
        <v>0</v>
      </c>
      <c r="AQ29" s="80" t="str">
        <f t="shared" si="8"/>
        <v>0</v>
      </c>
      <c r="AR29" s="80">
        <f t="shared" si="14"/>
        <v>0</v>
      </c>
      <c r="AS29" s="81" t="str">
        <f t="shared" si="9"/>
        <v>0</v>
      </c>
    </row>
    <row r="30" spans="1:71" s="13" customFormat="1" ht="18" customHeight="1" thickBot="1" x14ac:dyDescent="0.5">
      <c r="A30" s="202" t="s">
        <v>3</v>
      </c>
      <c r="B30" s="199"/>
      <c r="C30" s="247"/>
      <c r="D30" s="15"/>
      <c r="E30" s="203"/>
      <c r="F30" s="36"/>
      <c r="G30" s="37"/>
      <c r="H30" s="37"/>
      <c r="I30" s="37"/>
      <c r="J30" s="38"/>
      <c r="K30" s="39"/>
      <c r="L30" s="37"/>
      <c r="M30" s="37"/>
      <c r="N30" s="37"/>
      <c r="O30" s="40"/>
      <c r="P30" s="41"/>
      <c r="Q30" s="37"/>
      <c r="R30" s="37"/>
      <c r="S30" s="37"/>
      <c r="T30" s="38"/>
      <c r="U30" s="39"/>
      <c r="V30" s="37"/>
      <c r="W30" s="37"/>
      <c r="X30" s="37"/>
      <c r="Y30" s="40"/>
      <c r="Z30" s="41"/>
      <c r="AA30" s="37"/>
      <c r="AB30" s="37"/>
      <c r="AC30" s="37"/>
      <c r="AD30" s="38"/>
      <c r="AE30" s="48">
        <f t="shared" si="10"/>
        <v>0</v>
      </c>
      <c r="AF30" s="79" t="str">
        <f t="shared" si="0"/>
        <v>0</v>
      </c>
      <c r="AG30" s="80" t="b">
        <f t="shared" si="1"/>
        <v>0</v>
      </c>
      <c r="AH30" s="80">
        <f t="shared" si="11"/>
        <v>0</v>
      </c>
      <c r="AI30" s="80" t="str">
        <f t="shared" si="2"/>
        <v>0</v>
      </c>
      <c r="AJ30" s="80" t="b">
        <f t="shared" si="3"/>
        <v>0</v>
      </c>
      <c r="AK30" s="80" t="b">
        <f t="shared" si="4"/>
        <v>0</v>
      </c>
      <c r="AL30" s="80">
        <f t="shared" si="12"/>
        <v>0</v>
      </c>
      <c r="AM30" s="80" t="str">
        <f t="shared" si="5"/>
        <v>0</v>
      </c>
      <c r="AN30" s="80" t="b">
        <f t="shared" si="6"/>
        <v>0</v>
      </c>
      <c r="AO30" s="80" t="b">
        <f t="shared" si="7"/>
        <v>0</v>
      </c>
      <c r="AP30" s="80">
        <f t="shared" si="13"/>
        <v>0</v>
      </c>
      <c r="AQ30" s="80" t="str">
        <f t="shared" si="8"/>
        <v>0</v>
      </c>
      <c r="AR30" s="80">
        <f t="shared" si="14"/>
        <v>0</v>
      </c>
      <c r="AS30" s="81" t="str">
        <f t="shared" si="9"/>
        <v>0</v>
      </c>
    </row>
    <row r="31" spans="1:71" s="13" customFormat="1" ht="18" customHeight="1" thickBot="1" x14ac:dyDescent="0.5">
      <c r="A31" s="202" t="s">
        <v>4</v>
      </c>
      <c r="B31" s="199"/>
      <c r="C31" s="247"/>
      <c r="D31" s="15"/>
      <c r="E31" s="203"/>
      <c r="F31" s="52"/>
      <c r="G31" s="53"/>
      <c r="H31" s="53"/>
      <c r="I31" s="53"/>
      <c r="J31" s="54"/>
      <c r="K31" s="55"/>
      <c r="L31" s="53"/>
      <c r="M31" s="53"/>
      <c r="N31" s="53"/>
      <c r="O31" s="56"/>
      <c r="P31" s="57"/>
      <c r="Q31" s="53"/>
      <c r="R31" s="53"/>
      <c r="S31" s="53"/>
      <c r="T31" s="54"/>
      <c r="U31" s="55"/>
      <c r="V31" s="53"/>
      <c r="W31" s="53"/>
      <c r="X31" s="53"/>
      <c r="Y31" s="56"/>
      <c r="Z31" s="57"/>
      <c r="AA31" s="53"/>
      <c r="AB31" s="53"/>
      <c r="AC31" s="53"/>
      <c r="AD31" s="54"/>
      <c r="AE31" s="48">
        <f t="shared" si="10"/>
        <v>0</v>
      </c>
      <c r="AF31" s="79" t="str">
        <f t="shared" si="0"/>
        <v>0</v>
      </c>
      <c r="AG31" s="80" t="b">
        <f t="shared" si="1"/>
        <v>0</v>
      </c>
      <c r="AH31" s="80">
        <f t="shared" si="11"/>
        <v>0</v>
      </c>
      <c r="AI31" s="80" t="str">
        <f t="shared" si="2"/>
        <v>0</v>
      </c>
      <c r="AJ31" s="80" t="b">
        <f t="shared" si="3"/>
        <v>0</v>
      </c>
      <c r="AK31" s="80" t="b">
        <f t="shared" si="4"/>
        <v>0</v>
      </c>
      <c r="AL31" s="80">
        <f t="shared" si="12"/>
        <v>0</v>
      </c>
      <c r="AM31" s="80" t="str">
        <f t="shared" si="5"/>
        <v>0</v>
      </c>
      <c r="AN31" s="80" t="b">
        <f t="shared" si="6"/>
        <v>0</v>
      </c>
      <c r="AO31" s="80" t="b">
        <f t="shared" si="7"/>
        <v>0</v>
      </c>
      <c r="AP31" s="80">
        <f t="shared" si="13"/>
        <v>0</v>
      </c>
      <c r="AQ31" s="80" t="str">
        <f t="shared" si="8"/>
        <v>0</v>
      </c>
      <c r="AR31" s="80">
        <f t="shared" si="14"/>
        <v>0</v>
      </c>
      <c r="AS31" s="81" t="str">
        <f t="shared" si="9"/>
        <v>0</v>
      </c>
    </row>
    <row r="32" spans="1:71" s="13" customFormat="1" ht="18" customHeight="1" thickBot="1" x14ac:dyDescent="0.5">
      <c r="A32" s="202" t="s">
        <v>5</v>
      </c>
      <c r="B32" s="199"/>
      <c r="C32" s="247"/>
      <c r="D32" s="23"/>
      <c r="E32" s="204"/>
      <c r="F32" s="42"/>
      <c r="G32" s="43"/>
      <c r="H32" s="43"/>
      <c r="I32" s="43"/>
      <c r="J32" s="44"/>
      <c r="K32" s="50"/>
      <c r="L32" s="43"/>
      <c r="M32" s="43"/>
      <c r="N32" s="43"/>
      <c r="O32" s="51"/>
      <c r="P32" s="45"/>
      <c r="Q32" s="43"/>
      <c r="R32" s="43"/>
      <c r="S32" s="43"/>
      <c r="T32" s="44"/>
      <c r="U32" s="50"/>
      <c r="V32" s="43"/>
      <c r="W32" s="43"/>
      <c r="X32" s="43"/>
      <c r="Y32" s="51"/>
      <c r="Z32" s="45"/>
      <c r="AA32" s="43"/>
      <c r="AB32" s="43"/>
      <c r="AC32" s="43"/>
      <c r="AD32" s="44"/>
      <c r="AE32" s="48">
        <f t="shared" si="10"/>
        <v>0</v>
      </c>
      <c r="AF32" s="79" t="str">
        <f t="shared" si="0"/>
        <v>0</v>
      </c>
      <c r="AG32" s="80" t="b">
        <f t="shared" si="1"/>
        <v>0</v>
      </c>
      <c r="AH32" s="80">
        <f t="shared" si="11"/>
        <v>0</v>
      </c>
      <c r="AI32" s="80" t="str">
        <f t="shared" si="2"/>
        <v>0</v>
      </c>
      <c r="AJ32" s="80" t="b">
        <f t="shared" si="3"/>
        <v>0</v>
      </c>
      <c r="AK32" s="80" t="b">
        <f t="shared" si="4"/>
        <v>0</v>
      </c>
      <c r="AL32" s="80">
        <f t="shared" si="12"/>
        <v>0</v>
      </c>
      <c r="AM32" s="80" t="str">
        <f t="shared" si="5"/>
        <v>0</v>
      </c>
      <c r="AN32" s="80" t="b">
        <f t="shared" si="6"/>
        <v>0</v>
      </c>
      <c r="AO32" s="80" t="b">
        <f t="shared" si="7"/>
        <v>0</v>
      </c>
      <c r="AP32" s="80">
        <f t="shared" si="13"/>
        <v>0</v>
      </c>
      <c r="AQ32" s="80" t="str">
        <f t="shared" si="8"/>
        <v>0</v>
      </c>
      <c r="AR32" s="80">
        <f t="shared" si="14"/>
        <v>0</v>
      </c>
      <c r="AS32" s="81" t="str">
        <f t="shared" si="9"/>
        <v>0</v>
      </c>
    </row>
    <row r="33" spans="1:45" s="13" customFormat="1" ht="18" customHeight="1" thickBot="1" x14ac:dyDescent="0.5">
      <c r="A33" s="202" t="s">
        <v>6</v>
      </c>
      <c r="B33" s="199"/>
      <c r="C33" s="247"/>
      <c r="D33" s="5"/>
      <c r="E33" s="204"/>
      <c r="F33" s="52"/>
      <c r="G33" s="53"/>
      <c r="H33" s="53"/>
      <c r="I33" s="53"/>
      <c r="J33" s="54"/>
      <c r="K33" s="55"/>
      <c r="L33" s="53"/>
      <c r="M33" s="53"/>
      <c r="N33" s="53"/>
      <c r="O33" s="56"/>
      <c r="P33" s="57"/>
      <c r="Q33" s="53"/>
      <c r="R33" s="53"/>
      <c r="S33" s="53"/>
      <c r="T33" s="54"/>
      <c r="U33" s="55"/>
      <c r="V33" s="53"/>
      <c r="W33" s="53"/>
      <c r="X33" s="53"/>
      <c r="Y33" s="56"/>
      <c r="Z33" s="57"/>
      <c r="AA33" s="53"/>
      <c r="AB33" s="53"/>
      <c r="AC33" s="53"/>
      <c r="AD33" s="54"/>
      <c r="AE33" s="48">
        <f t="shared" si="10"/>
        <v>0</v>
      </c>
      <c r="AF33" s="79" t="str">
        <f t="shared" si="0"/>
        <v>0</v>
      </c>
      <c r="AG33" s="80" t="b">
        <f t="shared" si="1"/>
        <v>0</v>
      </c>
      <c r="AH33" s="80">
        <f t="shared" si="11"/>
        <v>0</v>
      </c>
      <c r="AI33" s="80" t="str">
        <f t="shared" si="2"/>
        <v>0</v>
      </c>
      <c r="AJ33" s="80" t="b">
        <f t="shared" si="3"/>
        <v>0</v>
      </c>
      <c r="AK33" s="80" t="b">
        <f t="shared" si="4"/>
        <v>0</v>
      </c>
      <c r="AL33" s="80">
        <f t="shared" si="12"/>
        <v>0</v>
      </c>
      <c r="AM33" s="80" t="str">
        <f t="shared" si="5"/>
        <v>0</v>
      </c>
      <c r="AN33" s="80" t="b">
        <f t="shared" si="6"/>
        <v>0</v>
      </c>
      <c r="AO33" s="80" t="b">
        <f t="shared" si="7"/>
        <v>0</v>
      </c>
      <c r="AP33" s="80">
        <f t="shared" si="13"/>
        <v>0</v>
      </c>
      <c r="AQ33" s="80" t="str">
        <f t="shared" si="8"/>
        <v>0</v>
      </c>
      <c r="AR33" s="80">
        <f t="shared" si="14"/>
        <v>0</v>
      </c>
      <c r="AS33" s="81" t="str">
        <f t="shared" si="9"/>
        <v>0</v>
      </c>
    </row>
    <row r="34" spans="1:45" s="13" customFormat="1" ht="18" customHeight="1" thickBot="1" x14ac:dyDescent="0.5">
      <c r="A34" s="202" t="s">
        <v>7</v>
      </c>
      <c r="B34" s="199"/>
      <c r="C34" s="247"/>
      <c r="D34" s="15"/>
      <c r="E34" s="204"/>
      <c r="F34" s="52"/>
      <c r="G34" s="53"/>
      <c r="H34" s="53"/>
      <c r="I34" s="53"/>
      <c r="J34" s="54"/>
      <c r="K34" s="55"/>
      <c r="L34" s="53"/>
      <c r="M34" s="53"/>
      <c r="N34" s="53"/>
      <c r="O34" s="56"/>
      <c r="P34" s="57"/>
      <c r="Q34" s="53"/>
      <c r="R34" s="53"/>
      <c r="S34" s="53"/>
      <c r="T34" s="54"/>
      <c r="U34" s="55"/>
      <c r="V34" s="53"/>
      <c r="W34" s="53"/>
      <c r="X34" s="53"/>
      <c r="Y34" s="56"/>
      <c r="Z34" s="57"/>
      <c r="AA34" s="53"/>
      <c r="AB34" s="53"/>
      <c r="AC34" s="53"/>
      <c r="AD34" s="54"/>
      <c r="AE34" s="48">
        <f t="shared" si="10"/>
        <v>0</v>
      </c>
      <c r="AF34" s="79" t="str">
        <f t="shared" si="0"/>
        <v>0</v>
      </c>
      <c r="AG34" s="80" t="b">
        <f t="shared" si="1"/>
        <v>0</v>
      </c>
      <c r="AH34" s="80">
        <f t="shared" si="11"/>
        <v>0</v>
      </c>
      <c r="AI34" s="80" t="str">
        <f t="shared" si="2"/>
        <v>0</v>
      </c>
      <c r="AJ34" s="80" t="b">
        <f t="shared" si="3"/>
        <v>0</v>
      </c>
      <c r="AK34" s="80" t="b">
        <f t="shared" si="4"/>
        <v>0</v>
      </c>
      <c r="AL34" s="80">
        <f t="shared" si="12"/>
        <v>0</v>
      </c>
      <c r="AM34" s="80" t="str">
        <f t="shared" si="5"/>
        <v>0</v>
      </c>
      <c r="AN34" s="80" t="b">
        <f t="shared" si="6"/>
        <v>0</v>
      </c>
      <c r="AO34" s="80" t="b">
        <f t="shared" si="7"/>
        <v>0</v>
      </c>
      <c r="AP34" s="80">
        <f t="shared" si="13"/>
        <v>0</v>
      </c>
      <c r="AQ34" s="80" t="str">
        <f t="shared" si="8"/>
        <v>0</v>
      </c>
      <c r="AR34" s="80">
        <f t="shared" si="14"/>
        <v>0</v>
      </c>
      <c r="AS34" s="81" t="str">
        <f t="shared" si="9"/>
        <v>0</v>
      </c>
    </row>
    <row r="35" spans="1:45" s="13" customFormat="1" ht="18" customHeight="1" thickBot="1" x14ac:dyDescent="0.5">
      <c r="A35" s="202" t="s">
        <v>8</v>
      </c>
      <c r="B35" s="199"/>
      <c r="C35" s="247"/>
      <c r="D35" s="15"/>
      <c r="E35" s="204"/>
      <c r="F35" s="36"/>
      <c r="G35" s="37"/>
      <c r="H35" s="37"/>
      <c r="I35" s="37"/>
      <c r="J35" s="38"/>
      <c r="K35" s="39"/>
      <c r="L35" s="37"/>
      <c r="M35" s="37"/>
      <c r="N35" s="37"/>
      <c r="O35" s="40"/>
      <c r="P35" s="41"/>
      <c r="Q35" s="37"/>
      <c r="R35" s="37"/>
      <c r="S35" s="37"/>
      <c r="T35" s="38"/>
      <c r="U35" s="39"/>
      <c r="V35" s="37"/>
      <c r="W35" s="37"/>
      <c r="X35" s="37"/>
      <c r="Y35" s="40"/>
      <c r="Z35" s="41"/>
      <c r="AA35" s="37"/>
      <c r="AB35" s="37"/>
      <c r="AC35" s="37"/>
      <c r="AD35" s="38"/>
      <c r="AE35" s="48">
        <f t="shared" si="10"/>
        <v>0</v>
      </c>
      <c r="AF35" s="79" t="str">
        <f t="shared" si="0"/>
        <v>0</v>
      </c>
      <c r="AG35" s="80" t="b">
        <f t="shared" si="1"/>
        <v>0</v>
      </c>
      <c r="AH35" s="80">
        <f t="shared" si="11"/>
        <v>0</v>
      </c>
      <c r="AI35" s="80" t="str">
        <f t="shared" si="2"/>
        <v>0</v>
      </c>
      <c r="AJ35" s="80" t="b">
        <f t="shared" si="3"/>
        <v>0</v>
      </c>
      <c r="AK35" s="80" t="b">
        <f t="shared" si="4"/>
        <v>0</v>
      </c>
      <c r="AL35" s="80">
        <f t="shared" si="12"/>
        <v>0</v>
      </c>
      <c r="AM35" s="80" t="str">
        <f t="shared" si="5"/>
        <v>0</v>
      </c>
      <c r="AN35" s="80" t="b">
        <f t="shared" si="6"/>
        <v>0</v>
      </c>
      <c r="AO35" s="80" t="b">
        <f t="shared" si="7"/>
        <v>0</v>
      </c>
      <c r="AP35" s="80">
        <f t="shared" si="13"/>
        <v>0</v>
      </c>
      <c r="AQ35" s="80" t="str">
        <f t="shared" si="8"/>
        <v>0</v>
      </c>
      <c r="AR35" s="80">
        <f t="shared" si="14"/>
        <v>0</v>
      </c>
      <c r="AS35" s="81" t="str">
        <f t="shared" si="9"/>
        <v>0</v>
      </c>
    </row>
    <row r="36" spans="1:45" s="13" customFormat="1" ht="18" customHeight="1" thickBot="1" x14ac:dyDescent="0.5">
      <c r="A36" s="202" t="s">
        <v>9</v>
      </c>
      <c r="B36" s="199"/>
      <c r="C36" s="247"/>
      <c r="D36" s="15"/>
      <c r="E36" s="204"/>
      <c r="F36" s="36"/>
      <c r="G36" s="37"/>
      <c r="H36" s="37"/>
      <c r="I36" s="37"/>
      <c r="J36" s="38"/>
      <c r="K36" s="39"/>
      <c r="L36" s="37"/>
      <c r="M36" s="37"/>
      <c r="N36" s="37"/>
      <c r="O36" s="40"/>
      <c r="P36" s="41"/>
      <c r="Q36" s="37"/>
      <c r="R36" s="37"/>
      <c r="S36" s="37"/>
      <c r="T36" s="38"/>
      <c r="U36" s="39"/>
      <c r="V36" s="37"/>
      <c r="W36" s="37"/>
      <c r="X36" s="37"/>
      <c r="Y36" s="40"/>
      <c r="Z36" s="41"/>
      <c r="AA36" s="37"/>
      <c r="AB36" s="37"/>
      <c r="AC36" s="37"/>
      <c r="AD36" s="38"/>
      <c r="AE36" s="48">
        <f t="shared" si="10"/>
        <v>0</v>
      </c>
      <c r="AF36" s="79" t="str">
        <f t="shared" si="0"/>
        <v>0</v>
      </c>
      <c r="AG36" s="80" t="b">
        <f t="shared" si="1"/>
        <v>0</v>
      </c>
      <c r="AH36" s="80">
        <f t="shared" si="11"/>
        <v>0</v>
      </c>
      <c r="AI36" s="80" t="str">
        <f t="shared" si="2"/>
        <v>0</v>
      </c>
      <c r="AJ36" s="80" t="b">
        <f t="shared" si="3"/>
        <v>0</v>
      </c>
      <c r="AK36" s="80" t="b">
        <f t="shared" si="4"/>
        <v>0</v>
      </c>
      <c r="AL36" s="80">
        <f t="shared" si="12"/>
        <v>0</v>
      </c>
      <c r="AM36" s="80" t="str">
        <f t="shared" si="5"/>
        <v>0</v>
      </c>
      <c r="AN36" s="80" t="b">
        <f t="shared" si="6"/>
        <v>0</v>
      </c>
      <c r="AO36" s="80" t="b">
        <f t="shared" si="7"/>
        <v>0</v>
      </c>
      <c r="AP36" s="80">
        <f t="shared" si="13"/>
        <v>0</v>
      </c>
      <c r="AQ36" s="80" t="str">
        <f t="shared" si="8"/>
        <v>0</v>
      </c>
      <c r="AR36" s="80">
        <f t="shared" si="14"/>
        <v>0</v>
      </c>
      <c r="AS36" s="81" t="str">
        <f t="shared" si="9"/>
        <v>0</v>
      </c>
    </row>
    <row r="37" spans="1:45" s="13" customFormat="1" ht="18" customHeight="1" thickBot="1" x14ac:dyDescent="0.5">
      <c r="A37" s="202" t="s">
        <v>10</v>
      </c>
      <c r="B37" s="199"/>
      <c r="C37" s="247"/>
      <c r="D37" s="23"/>
      <c r="E37" s="204"/>
      <c r="F37" s="42"/>
      <c r="G37" s="43"/>
      <c r="H37" s="43"/>
      <c r="I37" s="43"/>
      <c r="J37" s="44"/>
      <c r="K37" s="50"/>
      <c r="L37" s="43"/>
      <c r="M37" s="43"/>
      <c r="N37" s="43"/>
      <c r="O37" s="51"/>
      <c r="P37" s="45"/>
      <c r="Q37" s="43"/>
      <c r="R37" s="43"/>
      <c r="S37" s="43"/>
      <c r="T37" s="44"/>
      <c r="U37" s="50"/>
      <c r="V37" s="43"/>
      <c r="W37" s="43"/>
      <c r="X37" s="43"/>
      <c r="Y37" s="51"/>
      <c r="Z37" s="45"/>
      <c r="AA37" s="43"/>
      <c r="AB37" s="43"/>
      <c r="AC37" s="43"/>
      <c r="AD37" s="44"/>
      <c r="AE37" s="48">
        <f t="shared" si="10"/>
        <v>0</v>
      </c>
      <c r="AF37" s="79" t="str">
        <f t="shared" si="0"/>
        <v>0</v>
      </c>
      <c r="AG37" s="80" t="b">
        <f t="shared" si="1"/>
        <v>0</v>
      </c>
      <c r="AH37" s="80">
        <f t="shared" si="11"/>
        <v>0</v>
      </c>
      <c r="AI37" s="80" t="str">
        <f t="shared" si="2"/>
        <v>0</v>
      </c>
      <c r="AJ37" s="80" t="b">
        <f t="shared" si="3"/>
        <v>0</v>
      </c>
      <c r="AK37" s="80" t="b">
        <f t="shared" si="4"/>
        <v>0</v>
      </c>
      <c r="AL37" s="80">
        <f t="shared" si="12"/>
        <v>0</v>
      </c>
      <c r="AM37" s="80" t="str">
        <f t="shared" si="5"/>
        <v>0</v>
      </c>
      <c r="AN37" s="80" t="b">
        <f t="shared" si="6"/>
        <v>0</v>
      </c>
      <c r="AO37" s="80" t="b">
        <f t="shared" si="7"/>
        <v>0</v>
      </c>
      <c r="AP37" s="80">
        <f t="shared" si="13"/>
        <v>0</v>
      </c>
      <c r="AQ37" s="80" t="str">
        <f t="shared" si="8"/>
        <v>0</v>
      </c>
      <c r="AR37" s="80">
        <f t="shared" si="14"/>
        <v>0</v>
      </c>
      <c r="AS37" s="81" t="str">
        <f t="shared" si="9"/>
        <v>0</v>
      </c>
    </row>
    <row r="38" spans="1:45" s="13" customFormat="1" ht="18" customHeight="1" thickBot="1" x14ac:dyDescent="0.5">
      <c r="A38" s="202" t="s">
        <v>11</v>
      </c>
      <c r="B38" s="199"/>
      <c r="C38" s="247"/>
      <c r="D38" s="5"/>
      <c r="E38" s="204"/>
      <c r="F38" s="52"/>
      <c r="G38" s="53"/>
      <c r="H38" s="53"/>
      <c r="I38" s="53"/>
      <c r="J38" s="54"/>
      <c r="K38" s="55"/>
      <c r="L38" s="53"/>
      <c r="M38" s="53"/>
      <c r="N38" s="53"/>
      <c r="O38" s="56"/>
      <c r="P38" s="57"/>
      <c r="Q38" s="53"/>
      <c r="R38" s="53"/>
      <c r="S38" s="53"/>
      <c r="T38" s="54"/>
      <c r="U38" s="55"/>
      <c r="V38" s="53"/>
      <c r="W38" s="53"/>
      <c r="X38" s="53"/>
      <c r="Y38" s="56"/>
      <c r="Z38" s="57"/>
      <c r="AA38" s="53"/>
      <c r="AB38" s="53"/>
      <c r="AC38" s="53"/>
      <c r="AD38" s="54"/>
      <c r="AE38" s="48">
        <f t="shared" si="10"/>
        <v>0</v>
      </c>
      <c r="AF38" s="79" t="str">
        <f t="shared" si="0"/>
        <v>0</v>
      </c>
      <c r="AG38" s="80" t="b">
        <f t="shared" si="1"/>
        <v>0</v>
      </c>
      <c r="AH38" s="80">
        <f t="shared" si="11"/>
        <v>0</v>
      </c>
      <c r="AI38" s="80" t="str">
        <f t="shared" si="2"/>
        <v>0</v>
      </c>
      <c r="AJ38" s="80" t="b">
        <f t="shared" si="3"/>
        <v>0</v>
      </c>
      <c r="AK38" s="80" t="b">
        <f t="shared" si="4"/>
        <v>0</v>
      </c>
      <c r="AL38" s="80">
        <f t="shared" si="12"/>
        <v>0</v>
      </c>
      <c r="AM38" s="80" t="str">
        <f t="shared" si="5"/>
        <v>0</v>
      </c>
      <c r="AN38" s="80" t="b">
        <f t="shared" si="6"/>
        <v>0</v>
      </c>
      <c r="AO38" s="80" t="b">
        <f t="shared" si="7"/>
        <v>0</v>
      </c>
      <c r="AP38" s="80">
        <f t="shared" si="13"/>
        <v>0</v>
      </c>
      <c r="AQ38" s="80" t="str">
        <f t="shared" si="8"/>
        <v>0</v>
      </c>
      <c r="AR38" s="80">
        <f t="shared" si="14"/>
        <v>0</v>
      </c>
      <c r="AS38" s="81" t="str">
        <f t="shared" si="9"/>
        <v>0</v>
      </c>
    </row>
    <row r="39" spans="1:45" s="13" customFormat="1" ht="18" customHeight="1" x14ac:dyDescent="0.45">
      <c r="A39" s="202" t="s">
        <v>12</v>
      </c>
      <c r="B39" s="199"/>
      <c r="C39" s="249"/>
      <c r="D39" s="15"/>
      <c r="E39" s="204"/>
      <c r="F39" s="36"/>
      <c r="G39" s="37"/>
      <c r="H39" s="37"/>
      <c r="I39" s="37"/>
      <c r="J39" s="38"/>
      <c r="K39" s="39"/>
      <c r="L39" s="37"/>
      <c r="M39" s="37"/>
      <c r="N39" s="37"/>
      <c r="O39" s="40"/>
      <c r="P39" s="41"/>
      <c r="Q39" s="37"/>
      <c r="R39" s="37"/>
      <c r="S39" s="37"/>
      <c r="T39" s="38"/>
      <c r="U39" s="39"/>
      <c r="V39" s="37"/>
      <c r="W39" s="37"/>
      <c r="X39" s="37"/>
      <c r="Y39" s="40"/>
      <c r="Z39" s="41"/>
      <c r="AA39" s="37"/>
      <c r="AB39" s="37"/>
      <c r="AC39" s="37"/>
      <c r="AD39" s="38"/>
      <c r="AE39" s="48">
        <f t="shared" si="10"/>
        <v>0</v>
      </c>
      <c r="AF39" s="79" t="str">
        <f t="shared" si="0"/>
        <v>0</v>
      </c>
      <c r="AG39" s="80" t="b">
        <f t="shared" si="1"/>
        <v>0</v>
      </c>
      <c r="AH39" s="80">
        <f t="shared" si="11"/>
        <v>0</v>
      </c>
      <c r="AI39" s="80" t="str">
        <f t="shared" si="2"/>
        <v>0</v>
      </c>
      <c r="AJ39" s="80" t="b">
        <f t="shared" si="3"/>
        <v>0</v>
      </c>
      <c r="AK39" s="80" t="b">
        <f t="shared" si="4"/>
        <v>0</v>
      </c>
      <c r="AL39" s="80">
        <f t="shared" si="12"/>
        <v>0</v>
      </c>
      <c r="AM39" s="80" t="str">
        <f t="shared" si="5"/>
        <v>0</v>
      </c>
      <c r="AN39" s="80" t="b">
        <f t="shared" si="6"/>
        <v>0</v>
      </c>
      <c r="AO39" s="80" t="b">
        <f t="shared" si="7"/>
        <v>0</v>
      </c>
      <c r="AP39" s="80">
        <f t="shared" si="13"/>
        <v>0</v>
      </c>
      <c r="AQ39" s="80" t="str">
        <f t="shared" si="8"/>
        <v>0</v>
      </c>
      <c r="AR39" s="80">
        <f t="shared" si="14"/>
        <v>0</v>
      </c>
      <c r="AS39" s="81" t="str">
        <f t="shared" si="9"/>
        <v>0</v>
      </c>
    </row>
    <row r="40" spans="1:45" s="13" customFormat="1" ht="18" customHeight="1" x14ac:dyDescent="0.45">
      <c r="A40" s="185" t="s">
        <v>14</v>
      </c>
      <c r="B40" s="186"/>
      <c r="C40" s="14"/>
      <c r="D40" s="15"/>
      <c r="E40" s="16"/>
      <c r="F40" s="36"/>
      <c r="G40" s="37"/>
      <c r="H40" s="37"/>
      <c r="I40" s="37"/>
      <c r="J40" s="38"/>
      <c r="K40" s="39"/>
      <c r="L40" s="37"/>
      <c r="M40" s="37"/>
      <c r="N40" s="37"/>
      <c r="O40" s="40"/>
      <c r="P40" s="41"/>
      <c r="Q40" s="37"/>
      <c r="R40" s="37"/>
      <c r="S40" s="37"/>
      <c r="T40" s="38"/>
      <c r="U40" s="39"/>
      <c r="V40" s="37"/>
      <c r="W40" s="37"/>
      <c r="X40" s="37"/>
      <c r="Y40" s="40"/>
      <c r="Z40" s="41"/>
      <c r="AA40" s="37"/>
      <c r="AB40" s="37"/>
      <c r="AC40" s="37"/>
      <c r="AD40" s="38"/>
      <c r="AE40" s="48"/>
      <c r="AF40" s="82"/>
      <c r="AG40" s="83"/>
      <c r="AH40" s="80"/>
      <c r="AI40" s="83"/>
      <c r="AJ40" s="83"/>
      <c r="AK40" s="83"/>
      <c r="AL40" s="80"/>
      <c r="AM40" s="83"/>
      <c r="AN40" s="83"/>
      <c r="AO40" s="83"/>
      <c r="AP40" s="80"/>
      <c r="AQ40" s="83"/>
      <c r="AR40" s="80"/>
      <c r="AS40" s="84"/>
    </row>
    <row r="41" spans="1:45" s="13" customFormat="1" ht="18" customHeight="1" x14ac:dyDescent="0.45">
      <c r="A41" s="187" t="s">
        <v>15</v>
      </c>
      <c r="B41" s="30"/>
      <c r="C41" s="14"/>
      <c r="D41" s="15"/>
      <c r="E41" s="16"/>
      <c r="F41" s="36"/>
      <c r="G41" s="37"/>
      <c r="H41" s="37"/>
      <c r="I41" s="37"/>
      <c r="J41" s="38"/>
      <c r="K41" s="39"/>
      <c r="L41" s="37"/>
      <c r="M41" s="37"/>
      <c r="N41" s="37"/>
      <c r="O41" s="40"/>
      <c r="P41" s="41"/>
      <c r="Q41" s="37"/>
      <c r="R41" s="37"/>
      <c r="S41" s="37"/>
      <c r="T41" s="38"/>
      <c r="U41" s="39"/>
      <c r="V41" s="37"/>
      <c r="W41" s="37"/>
      <c r="X41" s="37"/>
      <c r="Y41" s="40"/>
      <c r="Z41" s="41"/>
      <c r="AA41" s="37"/>
      <c r="AB41" s="37"/>
      <c r="AC41" s="37"/>
      <c r="AD41" s="38"/>
      <c r="AE41" s="48"/>
      <c r="AF41" s="82"/>
      <c r="AG41" s="83"/>
      <c r="AH41" s="80"/>
      <c r="AI41" s="83"/>
      <c r="AJ41" s="83"/>
      <c r="AK41" s="83"/>
      <c r="AL41" s="80"/>
      <c r="AM41" s="83"/>
      <c r="AN41" s="83"/>
      <c r="AO41" s="83"/>
      <c r="AP41" s="80"/>
      <c r="AQ41" s="83"/>
      <c r="AR41" s="80"/>
      <c r="AS41" s="84"/>
    </row>
    <row r="42" spans="1:45" s="13" customFormat="1" ht="18" customHeight="1" thickBot="1" x14ac:dyDescent="0.5">
      <c r="A42" s="188" t="s">
        <v>16</v>
      </c>
      <c r="B42" s="189"/>
      <c r="C42" s="49"/>
      <c r="D42" s="23"/>
      <c r="E42" s="24"/>
      <c r="F42" s="42"/>
      <c r="G42" s="43"/>
      <c r="H42" s="43"/>
      <c r="I42" s="43"/>
      <c r="J42" s="44"/>
      <c r="K42" s="50"/>
      <c r="L42" s="43"/>
      <c r="M42" s="43"/>
      <c r="N42" s="43"/>
      <c r="O42" s="51"/>
      <c r="P42" s="45"/>
      <c r="Q42" s="43"/>
      <c r="R42" s="43"/>
      <c r="S42" s="43"/>
      <c r="T42" s="44"/>
      <c r="U42" s="50"/>
      <c r="V42" s="43"/>
      <c r="W42" s="43"/>
      <c r="X42" s="43"/>
      <c r="Y42" s="51"/>
      <c r="Z42" s="45"/>
      <c r="AA42" s="43"/>
      <c r="AB42" s="43"/>
      <c r="AC42" s="43"/>
      <c r="AD42" s="44"/>
      <c r="AE42" s="48"/>
      <c r="AF42" s="85"/>
      <c r="AG42" s="86"/>
      <c r="AH42" s="80"/>
      <c r="AI42" s="86"/>
      <c r="AJ42" s="86"/>
      <c r="AK42" s="86"/>
      <c r="AL42" s="80"/>
      <c r="AM42" s="86"/>
      <c r="AN42" s="86"/>
      <c r="AO42" s="86"/>
      <c r="AP42" s="80"/>
      <c r="AQ42" s="86"/>
      <c r="AR42" s="80"/>
      <c r="AS42" s="87"/>
    </row>
    <row r="43" spans="1:45" s="13" customFormat="1" ht="18" customHeight="1" thickBot="1" x14ac:dyDescent="0.5">
      <c r="A43" s="190" t="s">
        <v>60</v>
      </c>
      <c r="B43" s="197"/>
      <c r="C43" s="49"/>
      <c r="D43" s="23"/>
      <c r="E43" s="24"/>
      <c r="F43" s="42"/>
      <c r="G43" s="43"/>
      <c r="H43" s="43"/>
      <c r="I43" s="43"/>
      <c r="J43" s="44"/>
      <c r="K43" s="50"/>
      <c r="L43" s="43"/>
      <c r="M43" s="43"/>
      <c r="N43" s="43"/>
      <c r="O43" s="51"/>
      <c r="P43" s="45"/>
      <c r="Q43" s="43"/>
      <c r="R43" s="43"/>
      <c r="S43" s="43"/>
      <c r="T43" s="44"/>
      <c r="U43" s="50"/>
      <c r="V43" s="43"/>
      <c r="W43" s="43"/>
      <c r="X43" s="43"/>
      <c r="Y43" s="51"/>
      <c r="Z43" s="45"/>
      <c r="AA43" s="43"/>
      <c r="AB43" s="43"/>
      <c r="AC43" s="43"/>
      <c r="AD43" s="44"/>
      <c r="AE43" s="48"/>
      <c r="AF43" s="85"/>
      <c r="AG43" s="86"/>
      <c r="AH43" s="80"/>
      <c r="AI43" s="86"/>
      <c r="AJ43" s="86"/>
      <c r="AK43" s="86"/>
      <c r="AL43" s="80"/>
      <c r="AM43" s="86"/>
      <c r="AN43" s="86"/>
      <c r="AO43" s="86"/>
      <c r="AP43" s="80"/>
      <c r="AQ43" s="86"/>
      <c r="AR43" s="80"/>
      <c r="AS43" s="87"/>
    </row>
    <row r="44" spans="1:45" ht="21" thickBot="1" x14ac:dyDescent="0.45"/>
    <row r="45" spans="1:45" ht="27" thickBot="1" x14ac:dyDescent="0.6">
      <c r="D45" s="108" t="s">
        <v>55</v>
      </c>
      <c r="E45" s="109"/>
      <c r="F45" s="109"/>
      <c r="G45" s="109"/>
      <c r="H45" s="109"/>
      <c r="I45" s="109"/>
      <c r="J45" s="110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28000000000000003" right="0.22" top="0.98425196850393704" bottom="0.98425196850393704" header="0.51181102362204722" footer="0.51181102362204722"/>
  <pageSetup paperSize="9" scale="53" orientation="landscape" horizontalDpi="4294967293" verticalDpi="0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5"/>
  <sheetViews>
    <sheetView view="pageBreakPreview" topLeftCell="A31" zoomScale="98" zoomScaleNormal="100" zoomScaleSheetLayoutView="98" workbookViewId="0">
      <selection activeCell="AS27" sqref="A1:AS2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29" width="3.140625" style="2" customWidth="1"/>
    <col min="30" max="30" width="2.85546875" style="2" customWidth="1"/>
    <col min="31" max="31" width="4.28515625" style="2" hidden="1" customWidth="1"/>
    <col min="32" max="32" width="3.5703125" style="2" customWidth="1"/>
    <col min="33" max="33" width="5.28515625" style="2" hidden="1" customWidth="1"/>
    <col min="34" max="34" width="6.28515625" style="2" hidden="1" customWidth="1"/>
    <col min="35" max="35" width="3.5703125" style="2" customWidth="1"/>
    <col min="36" max="36" width="3.28515625" style="2" hidden="1" customWidth="1"/>
    <col min="37" max="37" width="0.140625" style="2" customWidth="1"/>
    <col min="38" max="38" width="4.28515625" style="2" hidden="1" customWidth="1"/>
    <col min="39" max="39" width="3.7109375" style="2" customWidth="1"/>
    <col min="40" max="40" width="0.140625" style="2" customWidth="1"/>
    <col min="41" max="41" width="2.42578125" style="2" hidden="1" customWidth="1"/>
    <col min="42" max="42" width="0.140625" style="2" customWidth="1"/>
    <col min="43" max="43" width="3.7109375" style="2" customWidth="1"/>
    <col min="44" max="44" width="3.28515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324" t="s">
        <v>26</v>
      </c>
      <c r="B1" s="325"/>
      <c r="C1" s="325"/>
      <c r="D1" s="325"/>
      <c r="E1" s="326"/>
      <c r="F1" s="324" t="s">
        <v>33</v>
      </c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  <c r="AE1" s="46"/>
      <c r="AF1" s="330" t="s">
        <v>17</v>
      </c>
      <c r="AG1" s="99"/>
      <c r="AH1" s="100"/>
      <c r="AI1" s="333" t="s">
        <v>27</v>
      </c>
      <c r="AJ1" s="101"/>
      <c r="AK1" s="99"/>
      <c r="AL1" s="99"/>
      <c r="AM1" s="336" t="s">
        <v>18</v>
      </c>
      <c r="AN1" s="99"/>
      <c r="AO1" s="99"/>
      <c r="AP1" s="100"/>
      <c r="AQ1" s="333" t="s">
        <v>19</v>
      </c>
      <c r="AR1" s="101"/>
      <c r="AS1" s="327" t="s">
        <v>28</v>
      </c>
    </row>
    <row r="2" spans="1:46" ht="21.75" thickBot="1" x14ac:dyDescent="0.5">
      <c r="A2" s="324" t="str">
        <f>input1!A2</f>
        <v>ชั้นมัธยมศึกษาปีที่ 4/2</v>
      </c>
      <c r="B2" s="325"/>
      <c r="C2" s="325"/>
      <c r="D2" s="325"/>
      <c r="E2" s="326"/>
      <c r="F2" s="324" t="s">
        <v>25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6"/>
      <c r="AE2" s="47"/>
      <c r="AF2" s="331"/>
      <c r="AG2" s="102"/>
      <c r="AH2" s="103"/>
      <c r="AI2" s="334"/>
      <c r="AJ2" s="104"/>
      <c r="AK2" s="102"/>
      <c r="AL2" s="102"/>
      <c r="AM2" s="337"/>
      <c r="AN2" s="102"/>
      <c r="AO2" s="102"/>
      <c r="AP2" s="103"/>
      <c r="AQ2" s="334"/>
      <c r="AR2" s="104"/>
      <c r="AS2" s="328"/>
    </row>
    <row r="3" spans="1:46" ht="21.75" thickBot="1" x14ac:dyDescent="0.5">
      <c r="A3" s="93" t="s">
        <v>21</v>
      </c>
      <c r="B3" s="94" t="s">
        <v>20</v>
      </c>
      <c r="C3" s="95" t="s">
        <v>82</v>
      </c>
      <c r="D3" s="94" t="s">
        <v>23</v>
      </c>
      <c r="E3" s="95" t="s">
        <v>24</v>
      </c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89">
        <v>7</v>
      </c>
      <c r="M3" s="89">
        <v>8</v>
      </c>
      <c r="N3" s="89">
        <v>9</v>
      </c>
      <c r="O3" s="92">
        <v>10</v>
      </c>
      <c r="P3" s="88">
        <v>11</v>
      </c>
      <c r="Q3" s="89">
        <v>12</v>
      </c>
      <c r="R3" s="89">
        <v>13</v>
      </c>
      <c r="S3" s="89">
        <v>14</v>
      </c>
      <c r="T3" s="90">
        <v>15</v>
      </c>
      <c r="U3" s="91">
        <v>16</v>
      </c>
      <c r="V3" s="89">
        <v>17</v>
      </c>
      <c r="W3" s="89">
        <v>18</v>
      </c>
      <c r="X3" s="89">
        <v>19</v>
      </c>
      <c r="Y3" s="92">
        <v>20</v>
      </c>
      <c r="Z3" s="88">
        <v>21</v>
      </c>
      <c r="AA3" s="89">
        <v>22</v>
      </c>
      <c r="AB3" s="89">
        <v>23</v>
      </c>
      <c r="AC3" s="89">
        <v>24</v>
      </c>
      <c r="AD3" s="90">
        <v>25</v>
      </c>
      <c r="AE3" s="47"/>
      <c r="AF3" s="332"/>
      <c r="AG3" s="105"/>
      <c r="AH3" s="106"/>
      <c r="AI3" s="335"/>
      <c r="AJ3" s="107"/>
      <c r="AK3" s="105"/>
      <c r="AL3" s="105"/>
      <c r="AM3" s="338"/>
      <c r="AN3" s="105"/>
      <c r="AO3" s="105"/>
      <c r="AP3" s="106"/>
      <c r="AQ3" s="335"/>
      <c r="AR3" s="107"/>
      <c r="AS3" s="329"/>
    </row>
    <row r="4" spans="1:46" s="13" customFormat="1" ht="18" customHeight="1" x14ac:dyDescent="0.45">
      <c r="A4" s="184" t="s">
        <v>66</v>
      </c>
      <c r="B4" s="96" t="str">
        <f>input1!B4</f>
        <v>42</v>
      </c>
      <c r="C4" s="111" t="str">
        <f>input1!C4</f>
        <v>01131</v>
      </c>
      <c r="D4" s="112" t="str">
        <f>input1!D4</f>
        <v>นายไกรสิทธิ์  ประสงค์ดี</v>
      </c>
      <c r="E4" s="113">
        <f>input1!E4</f>
        <v>1</v>
      </c>
      <c r="F4" s="7">
        <v>2</v>
      </c>
      <c r="G4" s="8">
        <v>3</v>
      </c>
      <c r="H4" s="8">
        <v>3</v>
      </c>
      <c r="I4" s="8">
        <v>2</v>
      </c>
      <c r="J4" s="9">
        <v>1</v>
      </c>
      <c r="K4" s="10">
        <v>2</v>
      </c>
      <c r="L4" s="8">
        <v>1</v>
      </c>
      <c r="M4" s="8">
        <v>2</v>
      </c>
      <c r="N4" s="8">
        <v>1</v>
      </c>
      <c r="O4" s="11">
        <v>2</v>
      </c>
      <c r="P4" s="7">
        <v>3</v>
      </c>
      <c r="Q4" s="8">
        <v>1</v>
      </c>
      <c r="R4" s="8">
        <v>1</v>
      </c>
      <c r="S4" s="8">
        <v>1</v>
      </c>
      <c r="T4" s="9">
        <v>3</v>
      </c>
      <c r="U4" s="10">
        <v>1</v>
      </c>
      <c r="V4" s="8">
        <v>1</v>
      </c>
      <c r="W4" s="8">
        <v>2</v>
      </c>
      <c r="X4" s="8">
        <v>2</v>
      </c>
      <c r="Y4" s="11">
        <v>1</v>
      </c>
      <c r="Z4" s="7">
        <v>1</v>
      </c>
      <c r="AA4" s="8">
        <v>1</v>
      </c>
      <c r="AB4" s="8">
        <v>1</v>
      </c>
      <c r="AC4" s="8">
        <v>1</v>
      </c>
      <c r="AD4" s="9">
        <v>1</v>
      </c>
      <c r="AE4" s="48">
        <f>H4+M4+R4+U4+AC4</f>
        <v>8</v>
      </c>
      <c r="AF4" s="79">
        <f t="shared" ref="AF4:AF21" si="0">IF(AE4=0,"0",AE4)</f>
        <v>8</v>
      </c>
      <c r="AG4" s="80">
        <f t="shared" ref="AG4:AG21" si="1">IF(L4=3,1,IF(L4=2,2,IF(L4=1,3)))</f>
        <v>3</v>
      </c>
      <c r="AH4" s="80">
        <f>J4+AG4+Q4+W4+AA4</f>
        <v>8</v>
      </c>
      <c r="AI4" s="80">
        <f t="shared" ref="AI4:AI21" si="2">IF(AH4=0,"0",AH4)</f>
        <v>8</v>
      </c>
      <c r="AJ4" s="80">
        <f t="shared" ref="AJ4:AJ21" si="3">IF(Z4=3,1,IF(Z4=2,2,IF(Z4=1,3)))</f>
        <v>3</v>
      </c>
      <c r="AK4" s="80">
        <f t="shared" ref="AK4:AK21" si="4">IF(AD4=3,1,IF(AD4=2,2,IF(AD4=1,3)))</f>
        <v>3</v>
      </c>
      <c r="AL4" s="80">
        <f>G4+O4+T4+AJ4+AK4</f>
        <v>14</v>
      </c>
      <c r="AM4" s="80">
        <f t="shared" ref="AM4:AM21" si="5">IF(AL4=0,"0",AL4)</f>
        <v>14</v>
      </c>
      <c r="AN4" s="80">
        <f t="shared" ref="AN4:AN39" si="6">IF(P4=3,1,IF(P4=2,2,IF(P4=1,3)))</f>
        <v>1</v>
      </c>
      <c r="AO4" s="80">
        <f t="shared" ref="AO4:AO21" si="7">IF(S4=3,1,IF(S4=2,2,IF(S4=1,3)))</f>
        <v>3</v>
      </c>
      <c r="AP4" s="80">
        <f>K4+AN4+AO4+X4+AB4</f>
        <v>9</v>
      </c>
      <c r="AQ4" s="80">
        <f t="shared" ref="AQ4:AQ21" si="8">IF(AP4=0,"0",AP4)</f>
        <v>9</v>
      </c>
      <c r="AR4" s="80">
        <f>F4+I4+N4+V4+Y4</f>
        <v>7</v>
      </c>
      <c r="AS4" s="81">
        <f t="shared" ref="AS4:AS21" si="9">IF(AR4=0,"0",AR4)</f>
        <v>7</v>
      </c>
      <c r="AT4" s="12"/>
    </row>
    <row r="5" spans="1:46" s="13" customFormat="1" ht="18" customHeight="1" x14ac:dyDescent="0.45">
      <c r="A5" s="98" t="s">
        <v>67</v>
      </c>
      <c r="B5" s="96" t="str">
        <f>input1!B5</f>
        <v>42</v>
      </c>
      <c r="C5" s="111" t="str">
        <f>input1!C5</f>
        <v>00979</v>
      </c>
      <c r="D5" s="112" t="str">
        <f>input1!D5</f>
        <v>นายจตุรพล  โพธ์งาม</v>
      </c>
      <c r="E5" s="113">
        <f>input1!E5</f>
        <v>1</v>
      </c>
      <c r="F5" s="17">
        <v>2</v>
      </c>
      <c r="G5" s="18">
        <v>3</v>
      </c>
      <c r="H5" s="18">
        <v>3</v>
      </c>
      <c r="I5" s="18">
        <v>2</v>
      </c>
      <c r="J5" s="19">
        <v>1</v>
      </c>
      <c r="K5" s="20">
        <v>2</v>
      </c>
      <c r="L5" s="18">
        <v>1</v>
      </c>
      <c r="M5" s="18">
        <v>2</v>
      </c>
      <c r="N5" s="18">
        <v>1</v>
      </c>
      <c r="O5" s="21">
        <v>2</v>
      </c>
      <c r="P5" s="17">
        <v>3</v>
      </c>
      <c r="Q5" s="18">
        <v>1</v>
      </c>
      <c r="R5" s="18">
        <v>1</v>
      </c>
      <c r="S5" s="18">
        <v>1</v>
      </c>
      <c r="T5" s="19">
        <v>3</v>
      </c>
      <c r="U5" s="20">
        <v>1</v>
      </c>
      <c r="V5" s="18">
        <v>1</v>
      </c>
      <c r="W5" s="18">
        <v>2</v>
      </c>
      <c r="X5" s="18">
        <v>2</v>
      </c>
      <c r="Y5" s="21">
        <v>1</v>
      </c>
      <c r="Z5" s="17">
        <v>1</v>
      </c>
      <c r="AA5" s="18">
        <v>1</v>
      </c>
      <c r="AB5" s="18">
        <v>1</v>
      </c>
      <c r="AC5" s="18">
        <v>1</v>
      </c>
      <c r="AD5" s="19">
        <v>1</v>
      </c>
      <c r="AE5" s="48">
        <f t="shared" ref="AE5:AE21" si="10">H5+M5+R5+U5+AC5</f>
        <v>8</v>
      </c>
      <c r="AF5" s="82">
        <f t="shared" si="0"/>
        <v>8</v>
      </c>
      <c r="AG5" s="83">
        <f t="shared" si="1"/>
        <v>3</v>
      </c>
      <c r="AH5" s="80">
        <f t="shared" ref="AH5:AH21" si="11">J5+AG5+Q5+W5+AA5</f>
        <v>8</v>
      </c>
      <c r="AI5" s="83">
        <f t="shared" si="2"/>
        <v>8</v>
      </c>
      <c r="AJ5" s="83">
        <f t="shared" si="3"/>
        <v>3</v>
      </c>
      <c r="AK5" s="83">
        <f t="shared" si="4"/>
        <v>3</v>
      </c>
      <c r="AL5" s="80">
        <f t="shared" ref="AL5:AL21" si="12">G5+O5+T5+AJ5+AK5</f>
        <v>14</v>
      </c>
      <c r="AM5" s="83">
        <f t="shared" si="5"/>
        <v>14</v>
      </c>
      <c r="AN5" s="83">
        <f t="shared" si="6"/>
        <v>1</v>
      </c>
      <c r="AO5" s="83">
        <f t="shared" si="7"/>
        <v>3</v>
      </c>
      <c r="AP5" s="80">
        <f t="shared" ref="AP5:AP21" si="13">K5+AN5+AO5+X5+AB5</f>
        <v>9</v>
      </c>
      <c r="AQ5" s="83">
        <f t="shared" si="8"/>
        <v>9</v>
      </c>
      <c r="AR5" s="80">
        <f t="shared" ref="AR5:AR21" si="14">F5+I5+N5+V5+Y5</f>
        <v>7</v>
      </c>
      <c r="AS5" s="84">
        <f t="shared" si="9"/>
        <v>7</v>
      </c>
      <c r="AT5" s="12"/>
    </row>
    <row r="6" spans="1:46" s="13" customFormat="1" ht="18" customHeight="1" x14ac:dyDescent="0.45">
      <c r="A6" s="184" t="s">
        <v>68</v>
      </c>
      <c r="B6" s="96" t="str">
        <f>input1!B6</f>
        <v>42</v>
      </c>
      <c r="C6" s="111" t="str">
        <f>input1!C6</f>
        <v>01664</v>
      </c>
      <c r="D6" s="112" t="str">
        <f>input1!D6</f>
        <v>นายเตชะวิทย์  ศรีบุญมา</v>
      </c>
      <c r="E6" s="113">
        <f>input1!E6</f>
        <v>1</v>
      </c>
      <c r="F6" s="17">
        <v>2</v>
      </c>
      <c r="G6" s="18">
        <v>1</v>
      </c>
      <c r="H6" s="18">
        <v>12</v>
      </c>
      <c r="I6" s="18">
        <v>1</v>
      </c>
      <c r="J6" s="19">
        <v>3</v>
      </c>
      <c r="K6" s="20">
        <v>2</v>
      </c>
      <c r="L6" s="18">
        <v>3</v>
      </c>
      <c r="M6" s="18">
        <v>1</v>
      </c>
      <c r="N6" s="18">
        <v>1</v>
      </c>
      <c r="O6" s="21">
        <v>3</v>
      </c>
      <c r="P6" s="17">
        <v>1</v>
      </c>
      <c r="Q6" s="18">
        <v>1</v>
      </c>
      <c r="R6" s="18">
        <v>2</v>
      </c>
      <c r="S6" s="18">
        <v>2</v>
      </c>
      <c r="T6" s="19">
        <v>1</v>
      </c>
      <c r="U6" s="20">
        <v>3</v>
      </c>
      <c r="V6" s="18">
        <v>1</v>
      </c>
      <c r="W6" s="18">
        <v>1</v>
      </c>
      <c r="X6" s="18">
        <v>1</v>
      </c>
      <c r="Y6" s="21">
        <v>1</v>
      </c>
      <c r="Z6" s="17">
        <v>1</v>
      </c>
      <c r="AA6" s="18">
        <v>1</v>
      </c>
      <c r="AB6" s="18">
        <v>1</v>
      </c>
      <c r="AC6" s="18">
        <v>1</v>
      </c>
      <c r="AD6" s="19">
        <v>1</v>
      </c>
      <c r="AE6" s="48">
        <f t="shared" si="10"/>
        <v>19</v>
      </c>
      <c r="AF6" s="82">
        <f t="shared" si="0"/>
        <v>19</v>
      </c>
      <c r="AG6" s="83">
        <f t="shared" si="1"/>
        <v>1</v>
      </c>
      <c r="AH6" s="80">
        <f t="shared" si="11"/>
        <v>7</v>
      </c>
      <c r="AI6" s="83">
        <f t="shared" si="2"/>
        <v>7</v>
      </c>
      <c r="AJ6" s="83">
        <f t="shared" si="3"/>
        <v>3</v>
      </c>
      <c r="AK6" s="83">
        <f t="shared" si="4"/>
        <v>3</v>
      </c>
      <c r="AL6" s="80">
        <f t="shared" si="12"/>
        <v>11</v>
      </c>
      <c r="AM6" s="83">
        <f t="shared" si="5"/>
        <v>11</v>
      </c>
      <c r="AN6" s="83">
        <f t="shared" si="6"/>
        <v>3</v>
      </c>
      <c r="AO6" s="83">
        <f t="shared" si="7"/>
        <v>2</v>
      </c>
      <c r="AP6" s="80">
        <f t="shared" si="13"/>
        <v>9</v>
      </c>
      <c r="AQ6" s="83">
        <f t="shared" si="8"/>
        <v>9</v>
      </c>
      <c r="AR6" s="80">
        <f t="shared" si="14"/>
        <v>6</v>
      </c>
      <c r="AS6" s="84">
        <f t="shared" si="9"/>
        <v>6</v>
      </c>
      <c r="AT6" s="12"/>
    </row>
    <row r="7" spans="1:46" s="13" customFormat="1" ht="18" customHeight="1" x14ac:dyDescent="0.45">
      <c r="A7" s="98" t="s">
        <v>69</v>
      </c>
      <c r="B7" s="96" t="str">
        <f>input1!B7</f>
        <v>42</v>
      </c>
      <c r="C7" s="111" t="str">
        <f>input1!C7</f>
        <v>01087</v>
      </c>
      <c r="D7" s="112" t="str">
        <f>input1!D7</f>
        <v>นายนิวัฒน์  น้ำเต้าไฟ</v>
      </c>
      <c r="E7" s="113">
        <f>input1!E7</f>
        <v>1</v>
      </c>
      <c r="F7" s="52">
        <v>2</v>
      </c>
      <c r="G7" s="53">
        <v>3</v>
      </c>
      <c r="H7" s="53">
        <v>3</v>
      </c>
      <c r="I7" s="53">
        <v>2</v>
      </c>
      <c r="J7" s="54">
        <v>1</v>
      </c>
      <c r="K7" s="55">
        <v>2</v>
      </c>
      <c r="L7" s="53">
        <v>2</v>
      </c>
      <c r="M7" s="53">
        <v>2</v>
      </c>
      <c r="N7" s="53">
        <v>1</v>
      </c>
      <c r="O7" s="56">
        <v>2</v>
      </c>
      <c r="P7" s="57">
        <v>3</v>
      </c>
      <c r="Q7" s="53">
        <v>1</v>
      </c>
      <c r="R7" s="53">
        <v>1</v>
      </c>
      <c r="S7" s="53">
        <v>1</v>
      </c>
      <c r="T7" s="54">
        <v>3</v>
      </c>
      <c r="U7" s="55">
        <v>1</v>
      </c>
      <c r="V7" s="53">
        <v>1</v>
      </c>
      <c r="W7" s="53">
        <v>2</v>
      </c>
      <c r="X7" s="53">
        <v>2</v>
      </c>
      <c r="Y7" s="56">
        <v>1</v>
      </c>
      <c r="Z7" s="57">
        <v>1</v>
      </c>
      <c r="AA7" s="53">
        <v>1</v>
      </c>
      <c r="AB7" s="53">
        <v>1</v>
      </c>
      <c r="AC7" s="53">
        <v>1</v>
      </c>
      <c r="AD7" s="54">
        <v>1</v>
      </c>
      <c r="AE7" s="48">
        <f t="shared" si="10"/>
        <v>8</v>
      </c>
      <c r="AF7" s="82">
        <f t="shared" si="0"/>
        <v>8</v>
      </c>
      <c r="AG7" s="83">
        <f t="shared" si="1"/>
        <v>2</v>
      </c>
      <c r="AH7" s="80">
        <f t="shared" si="11"/>
        <v>7</v>
      </c>
      <c r="AI7" s="83">
        <f t="shared" si="2"/>
        <v>7</v>
      </c>
      <c r="AJ7" s="83">
        <f t="shared" si="3"/>
        <v>3</v>
      </c>
      <c r="AK7" s="83">
        <f t="shared" si="4"/>
        <v>3</v>
      </c>
      <c r="AL7" s="80">
        <f t="shared" si="12"/>
        <v>14</v>
      </c>
      <c r="AM7" s="83">
        <f t="shared" si="5"/>
        <v>14</v>
      </c>
      <c r="AN7" s="83">
        <f t="shared" si="6"/>
        <v>1</v>
      </c>
      <c r="AO7" s="83">
        <f t="shared" si="7"/>
        <v>3</v>
      </c>
      <c r="AP7" s="80">
        <f t="shared" si="13"/>
        <v>9</v>
      </c>
      <c r="AQ7" s="83">
        <f t="shared" si="8"/>
        <v>9</v>
      </c>
      <c r="AR7" s="80">
        <f t="shared" si="14"/>
        <v>7</v>
      </c>
      <c r="AS7" s="84">
        <f t="shared" si="9"/>
        <v>7</v>
      </c>
      <c r="AT7" s="12"/>
    </row>
    <row r="8" spans="1:46" s="13" customFormat="1" ht="18" customHeight="1" thickBot="1" x14ac:dyDescent="0.5">
      <c r="A8" s="184" t="s">
        <v>70</v>
      </c>
      <c r="B8" s="97" t="str">
        <f>input1!B8</f>
        <v>42</v>
      </c>
      <c r="C8" s="114" t="str">
        <f>input1!C8</f>
        <v>01058</v>
      </c>
      <c r="D8" s="115" t="str">
        <f>input1!D8</f>
        <v>นายพงศกร  เมืองแก้ว</v>
      </c>
      <c r="E8" s="116">
        <f>input1!E8</f>
        <v>1</v>
      </c>
      <c r="F8" s="25">
        <v>1</v>
      </c>
      <c r="G8" s="26">
        <v>3</v>
      </c>
      <c r="H8" s="26">
        <v>3</v>
      </c>
      <c r="I8" s="26">
        <v>2</v>
      </c>
      <c r="J8" s="27">
        <v>1</v>
      </c>
      <c r="K8" s="28">
        <v>2</v>
      </c>
      <c r="L8" s="26">
        <v>1</v>
      </c>
      <c r="M8" s="26">
        <v>2</v>
      </c>
      <c r="N8" s="26">
        <v>1</v>
      </c>
      <c r="O8" s="29">
        <v>2</v>
      </c>
      <c r="P8" s="25">
        <v>3</v>
      </c>
      <c r="Q8" s="26">
        <v>1</v>
      </c>
      <c r="R8" s="26">
        <v>1</v>
      </c>
      <c r="S8" s="26">
        <v>1</v>
      </c>
      <c r="T8" s="27">
        <v>3</v>
      </c>
      <c r="U8" s="28">
        <v>1</v>
      </c>
      <c r="V8" s="26">
        <v>1</v>
      </c>
      <c r="W8" s="26">
        <v>2</v>
      </c>
      <c r="X8" s="26">
        <v>2</v>
      </c>
      <c r="Y8" s="29">
        <v>1</v>
      </c>
      <c r="Z8" s="25">
        <v>1</v>
      </c>
      <c r="AA8" s="26">
        <v>1</v>
      </c>
      <c r="AB8" s="26">
        <v>1</v>
      </c>
      <c r="AC8" s="26">
        <v>1</v>
      </c>
      <c r="AD8" s="27">
        <v>1</v>
      </c>
      <c r="AE8" s="48">
        <f t="shared" si="10"/>
        <v>8</v>
      </c>
      <c r="AF8" s="85">
        <f t="shared" si="0"/>
        <v>8</v>
      </c>
      <c r="AG8" s="86">
        <f t="shared" si="1"/>
        <v>3</v>
      </c>
      <c r="AH8" s="80">
        <f t="shared" si="11"/>
        <v>8</v>
      </c>
      <c r="AI8" s="86">
        <f t="shared" si="2"/>
        <v>8</v>
      </c>
      <c r="AJ8" s="86">
        <f t="shared" si="3"/>
        <v>3</v>
      </c>
      <c r="AK8" s="86">
        <f t="shared" si="4"/>
        <v>3</v>
      </c>
      <c r="AL8" s="80">
        <f t="shared" si="12"/>
        <v>14</v>
      </c>
      <c r="AM8" s="86">
        <f t="shared" si="5"/>
        <v>14</v>
      </c>
      <c r="AN8" s="86">
        <f t="shared" si="6"/>
        <v>1</v>
      </c>
      <c r="AO8" s="86">
        <f t="shared" si="7"/>
        <v>3</v>
      </c>
      <c r="AP8" s="80">
        <f t="shared" si="13"/>
        <v>9</v>
      </c>
      <c r="AQ8" s="86">
        <f t="shared" si="8"/>
        <v>9</v>
      </c>
      <c r="AR8" s="80">
        <f t="shared" si="14"/>
        <v>6</v>
      </c>
      <c r="AS8" s="87">
        <f t="shared" si="9"/>
        <v>6</v>
      </c>
      <c r="AT8" s="12"/>
    </row>
    <row r="9" spans="1:46" s="13" customFormat="1" ht="18" customHeight="1" x14ac:dyDescent="0.45">
      <c r="A9" s="98" t="s">
        <v>71</v>
      </c>
      <c r="B9" s="96" t="str">
        <f>input1!B9</f>
        <v>42</v>
      </c>
      <c r="C9" s="111" t="str">
        <f>input1!C9</f>
        <v>01094</v>
      </c>
      <c r="D9" s="112" t="str">
        <f>input1!D9</f>
        <v>นายภีรพล  อ้นเนียม</v>
      </c>
      <c r="E9" s="113">
        <f>input1!E9</f>
        <v>1</v>
      </c>
      <c r="F9" s="7">
        <v>1</v>
      </c>
      <c r="G9" s="8">
        <v>3</v>
      </c>
      <c r="H9" s="8">
        <v>3</v>
      </c>
      <c r="I9" s="8">
        <v>2</v>
      </c>
      <c r="J9" s="9">
        <v>1</v>
      </c>
      <c r="K9" s="10">
        <v>2</v>
      </c>
      <c r="L9" s="8">
        <v>1</v>
      </c>
      <c r="M9" s="8">
        <v>2</v>
      </c>
      <c r="N9" s="8">
        <v>1</v>
      </c>
      <c r="O9" s="11">
        <v>2</v>
      </c>
      <c r="P9" s="7">
        <v>3</v>
      </c>
      <c r="Q9" s="8">
        <v>1</v>
      </c>
      <c r="R9" s="8">
        <v>1</v>
      </c>
      <c r="S9" s="8">
        <v>1</v>
      </c>
      <c r="T9" s="9">
        <v>3</v>
      </c>
      <c r="U9" s="10">
        <v>1</v>
      </c>
      <c r="V9" s="8">
        <v>1</v>
      </c>
      <c r="W9" s="8">
        <v>2</v>
      </c>
      <c r="X9" s="8">
        <v>2</v>
      </c>
      <c r="Y9" s="11">
        <v>1</v>
      </c>
      <c r="Z9" s="7">
        <v>1</v>
      </c>
      <c r="AA9" s="8">
        <v>1</v>
      </c>
      <c r="AB9" s="8">
        <v>1</v>
      </c>
      <c r="AC9" s="8">
        <v>1</v>
      </c>
      <c r="AD9" s="9">
        <v>1</v>
      </c>
      <c r="AE9" s="48">
        <f t="shared" si="10"/>
        <v>8</v>
      </c>
      <c r="AF9" s="79">
        <f t="shared" si="0"/>
        <v>8</v>
      </c>
      <c r="AG9" s="80">
        <f t="shared" si="1"/>
        <v>3</v>
      </c>
      <c r="AH9" s="80">
        <f t="shared" si="11"/>
        <v>8</v>
      </c>
      <c r="AI9" s="80">
        <f t="shared" si="2"/>
        <v>8</v>
      </c>
      <c r="AJ9" s="80">
        <f t="shared" si="3"/>
        <v>3</v>
      </c>
      <c r="AK9" s="80">
        <f t="shared" si="4"/>
        <v>3</v>
      </c>
      <c r="AL9" s="80">
        <f t="shared" si="12"/>
        <v>14</v>
      </c>
      <c r="AM9" s="80">
        <f t="shared" si="5"/>
        <v>14</v>
      </c>
      <c r="AN9" s="80">
        <f t="shared" si="6"/>
        <v>1</v>
      </c>
      <c r="AO9" s="80">
        <f t="shared" si="7"/>
        <v>3</v>
      </c>
      <c r="AP9" s="80">
        <f t="shared" si="13"/>
        <v>9</v>
      </c>
      <c r="AQ9" s="80">
        <f t="shared" si="8"/>
        <v>9</v>
      </c>
      <c r="AR9" s="80">
        <f t="shared" si="14"/>
        <v>6</v>
      </c>
      <c r="AS9" s="81">
        <f t="shared" si="9"/>
        <v>6</v>
      </c>
      <c r="AT9" s="12"/>
    </row>
    <row r="10" spans="1:46" s="13" customFormat="1" ht="18" customHeight="1" x14ac:dyDescent="0.45">
      <c r="A10" s="184" t="s">
        <v>72</v>
      </c>
      <c r="B10" s="96" t="str">
        <f>input1!B10</f>
        <v>42</v>
      </c>
      <c r="C10" s="111" t="str">
        <f>input1!C10</f>
        <v>01023</v>
      </c>
      <c r="D10" s="112" t="str">
        <f>input1!D10</f>
        <v>นายสราวุธ  อ่อนละออ</v>
      </c>
      <c r="E10" s="113">
        <f>input1!E10</f>
        <v>1</v>
      </c>
      <c r="F10" s="17">
        <v>1</v>
      </c>
      <c r="G10" s="18">
        <v>3</v>
      </c>
      <c r="H10" s="18">
        <v>3</v>
      </c>
      <c r="I10" s="18">
        <v>2</v>
      </c>
      <c r="J10" s="19">
        <v>1</v>
      </c>
      <c r="K10" s="20">
        <v>2</v>
      </c>
      <c r="L10" s="18">
        <v>1</v>
      </c>
      <c r="M10" s="18">
        <v>2</v>
      </c>
      <c r="N10" s="18">
        <v>1</v>
      </c>
      <c r="O10" s="21">
        <v>2</v>
      </c>
      <c r="P10" s="17">
        <v>3</v>
      </c>
      <c r="Q10" s="18">
        <v>1</v>
      </c>
      <c r="R10" s="18">
        <v>1</v>
      </c>
      <c r="S10" s="18">
        <v>1</v>
      </c>
      <c r="T10" s="19">
        <v>3</v>
      </c>
      <c r="U10" s="20">
        <v>1</v>
      </c>
      <c r="V10" s="18">
        <v>1</v>
      </c>
      <c r="W10" s="18">
        <v>2</v>
      </c>
      <c r="X10" s="18">
        <v>2</v>
      </c>
      <c r="Y10" s="21">
        <v>1</v>
      </c>
      <c r="Z10" s="17">
        <v>1</v>
      </c>
      <c r="AA10" s="18">
        <v>1</v>
      </c>
      <c r="AB10" s="18">
        <v>1</v>
      </c>
      <c r="AC10" s="18">
        <v>1</v>
      </c>
      <c r="AD10" s="19">
        <v>1</v>
      </c>
      <c r="AE10" s="48">
        <f t="shared" si="10"/>
        <v>8</v>
      </c>
      <c r="AF10" s="82">
        <f t="shared" si="0"/>
        <v>8</v>
      </c>
      <c r="AG10" s="83">
        <f t="shared" si="1"/>
        <v>3</v>
      </c>
      <c r="AH10" s="80">
        <f t="shared" si="11"/>
        <v>8</v>
      </c>
      <c r="AI10" s="83">
        <f t="shared" si="2"/>
        <v>8</v>
      </c>
      <c r="AJ10" s="83">
        <f t="shared" si="3"/>
        <v>3</v>
      </c>
      <c r="AK10" s="83">
        <f t="shared" si="4"/>
        <v>3</v>
      </c>
      <c r="AL10" s="80">
        <f t="shared" si="12"/>
        <v>14</v>
      </c>
      <c r="AM10" s="83">
        <f t="shared" si="5"/>
        <v>14</v>
      </c>
      <c r="AN10" s="83">
        <f t="shared" si="6"/>
        <v>1</v>
      </c>
      <c r="AO10" s="83">
        <f t="shared" si="7"/>
        <v>3</v>
      </c>
      <c r="AP10" s="80">
        <f t="shared" si="13"/>
        <v>9</v>
      </c>
      <c r="AQ10" s="83">
        <f t="shared" si="8"/>
        <v>9</v>
      </c>
      <c r="AR10" s="80">
        <f t="shared" si="14"/>
        <v>6</v>
      </c>
      <c r="AS10" s="84">
        <f t="shared" si="9"/>
        <v>6</v>
      </c>
      <c r="AT10" s="12"/>
    </row>
    <row r="11" spans="1:46" s="13" customFormat="1" ht="18" customHeight="1" x14ac:dyDescent="0.45">
      <c r="A11" s="98" t="s">
        <v>73</v>
      </c>
      <c r="B11" s="96" t="str">
        <f>input1!B11</f>
        <v>42</v>
      </c>
      <c r="C11" s="111" t="str">
        <f>input1!C11</f>
        <v>00991</v>
      </c>
      <c r="D11" s="112" t="str">
        <f>input1!D11</f>
        <v>นายสุวรรณชัย  ศรีปิ่นเป้า</v>
      </c>
      <c r="E11" s="113">
        <f>input1!E11</f>
        <v>1</v>
      </c>
      <c r="F11" s="17">
        <v>2</v>
      </c>
      <c r="G11" s="18">
        <v>3</v>
      </c>
      <c r="H11" s="18">
        <v>1</v>
      </c>
      <c r="I11" s="18">
        <v>2</v>
      </c>
      <c r="J11" s="19">
        <v>1</v>
      </c>
      <c r="K11" s="20">
        <v>2</v>
      </c>
      <c r="L11" s="18">
        <v>1</v>
      </c>
      <c r="M11" s="18">
        <v>2</v>
      </c>
      <c r="N11" s="18">
        <v>1</v>
      </c>
      <c r="O11" s="21">
        <v>2</v>
      </c>
      <c r="P11" s="17">
        <v>3</v>
      </c>
      <c r="Q11" s="18">
        <v>1</v>
      </c>
      <c r="R11" s="18">
        <v>1</v>
      </c>
      <c r="S11" s="18">
        <v>1</v>
      </c>
      <c r="T11" s="19">
        <v>3</v>
      </c>
      <c r="U11" s="20">
        <v>1</v>
      </c>
      <c r="V11" s="18">
        <v>1</v>
      </c>
      <c r="W11" s="18">
        <v>2</v>
      </c>
      <c r="X11" s="18">
        <v>2</v>
      </c>
      <c r="Y11" s="21">
        <v>1</v>
      </c>
      <c r="Z11" s="17">
        <v>1</v>
      </c>
      <c r="AA11" s="18">
        <v>1</v>
      </c>
      <c r="AB11" s="18">
        <v>1</v>
      </c>
      <c r="AC11" s="18">
        <v>1</v>
      </c>
      <c r="AD11" s="19">
        <v>1</v>
      </c>
      <c r="AE11" s="48">
        <f t="shared" si="10"/>
        <v>6</v>
      </c>
      <c r="AF11" s="82">
        <f t="shared" si="0"/>
        <v>6</v>
      </c>
      <c r="AG11" s="83">
        <f t="shared" si="1"/>
        <v>3</v>
      </c>
      <c r="AH11" s="80">
        <f t="shared" si="11"/>
        <v>8</v>
      </c>
      <c r="AI11" s="83">
        <f t="shared" si="2"/>
        <v>8</v>
      </c>
      <c r="AJ11" s="83">
        <f t="shared" si="3"/>
        <v>3</v>
      </c>
      <c r="AK11" s="83">
        <f t="shared" si="4"/>
        <v>3</v>
      </c>
      <c r="AL11" s="80">
        <f t="shared" si="12"/>
        <v>14</v>
      </c>
      <c r="AM11" s="83">
        <f t="shared" si="5"/>
        <v>14</v>
      </c>
      <c r="AN11" s="83">
        <f t="shared" si="6"/>
        <v>1</v>
      </c>
      <c r="AO11" s="83">
        <f t="shared" si="7"/>
        <v>3</v>
      </c>
      <c r="AP11" s="80">
        <f t="shared" si="13"/>
        <v>9</v>
      </c>
      <c r="AQ11" s="83">
        <f t="shared" si="8"/>
        <v>9</v>
      </c>
      <c r="AR11" s="80">
        <f t="shared" si="14"/>
        <v>7</v>
      </c>
      <c r="AS11" s="84">
        <f t="shared" si="9"/>
        <v>7</v>
      </c>
      <c r="AT11" s="12"/>
    </row>
    <row r="12" spans="1:46" s="13" customFormat="1" ht="18" customHeight="1" x14ac:dyDescent="0.45">
      <c r="A12" s="184" t="s">
        <v>74</v>
      </c>
      <c r="B12" s="96" t="str">
        <f>input1!B12</f>
        <v>42</v>
      </c>
      <c r="C12" s="111" t="str">
        <f>input1!C12</f>
        <v>01066</v>
      </c>
      <c r="D12" s="112" t="str">
        <f>input1!D12</f>
        <v>นางสาวจอมขวัญ  เชียงมูล</v>
      </c>
      <c r="E12" s="113">
        <f>input1!E12</f>
        <v>2</v>
      </c>
      <c r="F12" s="17">
        <v>2</v>
      </c>
      <c r="G12" s="18">
        <v>2</v>
      </c>
      <c r="H12" s="18">
        <v>1</v>
      </c>
      <c r="I12" s="18">
        <v>2</v>
      </c>
      <c r="J12" s="19">
        <v>1</v>
      </c>
      <c r="K12" s="20">
        <v>2</v>
      </c>
      <c r="L12" s="18">
        <v>1</v>
      </c>
      <c r="M12" s="18">
        <v>2</v>
      </c>
      <c r="N12" s="18">
        <v>1</v>
      </c>
      <c r="O12" s="21">
        <v>2</v>
      </c>
      <c r="P12" s="17">
        <v>3</v>
      </c>
      <c r="Q12" s="18">
        <v>1</v>
      </c>
      <c r="R12" s="18">
        <v>1</v>
      </c>
      <c r="S12" s="18">
        <v>1</v>
      </c>
      <c r="T12" s="19">
        <v>3</v>
      </c>
      <c r="U12" s="20">
        <v>1</v>
      </c>
      <c r="V12" s="18">
        <v>1</v>
      </c>
      <c r="W12" s="18">
        <v>2</v>
      </c>
      <c r="X12" s="18">
        <v>2</v>
      </c>
      <c r="Y12" s="21">
        <v>1</v>
      </c>
      <c r="Z12" s="17">
        <v>1</v>
      </c>
      <c r="AA12" s="18">
        <v>1</v>
      </c>
      <c r="AB12" s="18">
        <v>1</v>
      </c>
      <c r="AC12" s="18">
        <v>1</v>
      </c>
      <c r="AD12" s="19">
        <v>1</v>
      </c>
      <c r="AE12" s="48">
        <f t="shared" si="10"/>
        <v>6</v>
      </c>
      <c r="AF12" s="82">
        <f t="shared" si="0"/>
        <v>6</v>
      </c>
      <c r="AG12" s="83">
        <f t="shared" si="1"/>
        <v>3</v>
      </c>
      <c r="AH12" s="80">
        <f t="shared" si="11"/>
        <v>8</v>
      </c>
      <c r="AI12" s="83">
        <f t="shared" si="2"/>
        <v>8</v>
      </c>
      <c r="AJ12" s="83">
        <f t="shared" si="3"/>
        <v>3</v>
      </c>
      <c r="AK12" s="83">
        <f t="shared" si="4"/>
        <v>3</v>
      </c>
      <c r="AL12" s="80">
        <f t="shared" si="12"/>
        <v>13</v>
      </c>
      <c r="AM12" s="83">
        <f t="shared" si="5"/>
        <v>13</v>
      </c>
      <c r="AN12" s="83">
        <f t="shared" si="6"/>
        <v>1</v>
      </c>
      <c r="AO12" s="83">
        <f t="shared" si="7"/>
        <v>3</v>
      </c>
      <c r="AP12" s="80">
        <f t="shared" si="13"/>
        <v>9</v>
      </c>
      <c r="AQ12" s="83">
        <f t="shared" si="8"/>
        <v>9</v>
      </c>
      <c r="AR12" s="80">
        <f t="shared" si="14"/>
        <v>7</v>
      </c>
      <c r="AS12" s="84">
        <f t="shared" si="9"/>
        <v>7</v>
      </c>
      <c r="AT12" s="12"/>
    </row>
    <row r="13" spans="1:46" s="13" customFormat="1" ht="18" customHeight="1" thickBot="1" x14ac:dyDescent="0.5">
      <c r="A13" s="98" t="s">
        <v>75</v>
      </c>
      <c r="B13" s="97" t="str">
        <f>input1!B13</f>
        <v>42</v>
      </c>
      <c r="C13" s="114" t="str">
        <f>input1!C13</f>
        <v>00994</v>
      </c>
      <c r="D13" s="115" t="str">
        <f>input1!D13</f>
        <v>นางสาวจุฑามาศ  วงษ์ธัญการณ์</v>
      </c>
      <c r="E13" s="116">
        <f>input1!E13</f>
        <v>2</v>
      </c>
      <c r="F13" s="25">
        <v>2</v>
      </c>
      <c r="G13" s="26">
        <v>1</v>
      </c>
      <c r="H13" s="26">
        <v>1</v>
      </c>
      <c r="I13" s="26">
        <v>2</v>
      </c>
      <c r="J13" s="27">
        <v>1</v>
      </c>
      <c r="K13" s="28">
        <v>2</v>
      </c>
      <c r="L13" s="26">
        <v>1</v>
      </c>
      <c r="M13" s="26">
        <v>2</v>
      </c>
      <c r="N13" s="26">
        <v>1</v>
      </c>
      <c r="O13" s="29">
        <v>2</v>
      </c>
      <c r="P13" s="25">
        <v>3</v>
      </c>
      <c r="Q13" s="26">
        <v>1</v>
      </c>
      <c r="R13" s="26">
        <v>1</v>
      </c>
      <c r="S13" s="26">
        <v>1</v>
      </c>
      <c r="T13" s="27">
        <v>3</v>
      </c>
      <c r="U13" s="28">
        <v>1</v>
      </c>
      <c r="V13" s="26">
        <v>1</v>
      </c>
      <c r="W13" s="26">
        <v>2</v>
      </c>
      <c r="X13" s="26">
        <v>2</v>
      </c>
      <c r="Y13" s="29">
        <v>1</v>
      </c>
      <c r="Z13" s="25">
        <v>1</v>
      </c>
      <c r="AA13" s="26">
        <v>1</v>
      </c>
      <c r="AB13" s="26">
        <v>1</v>
      </c>
      <c r="AC13" s="26">
        <v>1</v>
      </c>
      <c r="AD13" s="27">
        <v>1</v>
      </c>
      <c r="AE13" s="48">
        <f t="shared" si="10"/>
        <v>6</v>
      </c>
      <c r="AF13" s="85">
        <f t="shared" si="0"/>
        <v>6</v>
      </c>
      <c r="AG13" s="86">
        <f t="shared" si="1"/>
        <v>3</v>
      </c>
      <c r="AH13" s="80">
        <f t="shared" si="11"/>
        <v>8</v>
      </c>
      <c r="AI13" s="86">
        <f t="shared" si="2"/>
        <v>8</v>
      </c>
      <c r="AJ13" s="86">
        <f t="shared" si="3"/>
        <v>3</v>
      </c>
      <c r="AK13" s="86">
        <f t="shared" si="4"/>
        <v>3</v>
      </c>
      <c r="AL13" s="80">
        <f t="shared" si="12"/>
        <v>12</v>
      </c>
      <c r="AM13" s="86">
        <f t="shared" si="5"/>
        <v>12</v>
      </c>
      <c r="AN13" s="83">
        <f t="shared" si="6"/>
        <v>1</v>
      </c>
      <c r="AO13" s="86">
        <f t="shared" si="7"/>
        <v>3</v>
      </c>
      <c r="AP13" s="80">
        <f t="shared" si="13"/>
        <v>9</v>
      </c>
      <c r="AQ13" s="86">
        <f t="shared" si="8"/>
        <v>9</v>
      </c>
      <c r="AR13" s="80">
        <f t="shared" si="14"/>
        <v>7</v>
      </c>
      <c r="AS13" s="87">
        <f t="shared" si="9"/>
        <v>7</v>
      </c>
      <c r="AT13" s="12"/>
    </row>
    <row r="14" spans="1:46" s="13" customFormat="1" ht="18" customHeight="1" thickBot="1" x14ac:dyDescent="0.5">
      <c r="A14" s="184" t="s">
        <v>76</v>
      </c>
      <c r="B14" s="96" t="str">
        <f>input1!B14</f>
        <v>42</v>
      </c>
      <c r="C14" s="111" t="str">
        <f>input1!C14</f>
        <v>01012</v>
      </c>
      <c r="D14" s="112" t="str">
        <f>input1!D14</f>
        <v>นางสาวณัฐชดาพร  เขียวเกิด</v>
      </c>
      <c r="E14" s="113">
        <f>input1!E14</f>
        <v>2</v>
      </c>
      <c r="F14" s="25">
        <v>2</v>
      </c>
      <c r="G14" s="26">
        <v>1</v>
      </c>
      <c r="H14" s="26">
        <v>1</v>
      </c>
      <c r="I14" s="26">
        <v>2</v>
      </c>
      <c r="J14" s="27">
        <v>1</v>
      </c>
      <c r="K14" s="28">
        <v>2</v>
      </c>
      <c r="L14" s="26">
        <v>1</v>
      </c>
      <c r="M14" s="26">
        <v>2</v>
      </c>
      <c r="N14" s="26">
        <v>1</v>
      </c>
      <c r="O14" s="29">
        <v>2</v>
      </c>
      <c r="P14" s="25">
        <v>3</v>
      </c>
      <c r="Q14" s="26">
        <v>1</v>
      </c>
      <c r="R14" s="26">
        <v>1</v>
      </c>
      <c r="S14" s="26">
        <v>1</v>
      </c>
      <c r="T14" s="27">
        <v>3</v>
      </c>
      <c r="U14" s="28">
        <v>1</v>
      </c>
      <c r="V14" s="26">
        <v>1</v>
      </c>
      <c r="W14" s="26">
        <v>2</v>
      </c>
      <c r="X14" s="26">
        <v>2</v>
      </c>
      <c r="Y14" s="29">
        <v>1</v>
      </c>
      <c r="Z14" s="25">
        <v>1</v>
      </c>
      <c r="AA14" s="26">
        <v>1</v>
      </c>
      <c r="AB14" s="26">
        <v>1</v>
      </c>
      <c r="AC14" s="26">
        <v>1</v>
      </c>
      <c r="AD14" s="27">
        <v>1</v>
      </c>
      <c r="AE14" s="48">
        <f t="shared" si="10"/>
        <v>6</v>
      </c>
      <c r="AF14" s="79">
        <f t="shared" si="0"/>
        <v>6</v>
      </c>
      <c r="AG14" s="80">
        <f t="shared" si="1"/>
        <v>3</v>
      </c>
      <c r="AH14" s="80">
        <f t="shared" si="11"/>
        <v>8</v>
      </c>
      <c r="AI14" s="80">
        <f t="shared" si="2"/>
        <v>8</v>
      </c>
      <c r="AJ14" s="80">
        <f t="shared" si="3"/>
        <v>3</v>
      </c>
      <c r="AK14" s="80">
        <f t="shared" si="4"/>
        <v>3</v>
      </c>
      <c r="AL14" s="80">
        <f t="shared" si="12"/>
        <v>12</v>
      </c>
      <c r="AM14" s="80">
        <f t="shared" si="5"/>
        <v>12</v>
      </c>
      <c r="AN14" s="83">
        <f t="shared" si="6"/>
        <v>1</v>
      </c>
      <c r="AO14" s="80">
        <f t="shared" si="7"/>
        <v>3</v>
      </c>
      <c r="AP14" s="80">
        <f t="shared" si="13"/>
        <v>9</v>
      </c>
      <c r="AQ14" s="80">
        <f t="shared" si="8"/>
        <v>9</v>
      </c>
      <c r="AR14" s="80">
        <f t="shared" si="14"/>
        <v>7</v>
      </c>
      <c r="AS14" s="81">
        <f t="shared" si="9"/>
        <v>7</v>
      </c>
      <c r="AT14" s="12"/>
    </row>
    <row r="15" spans="1:46" s="13" customFormat="1" ht="18" customHeight="1" thickBot="1" x14ac:dyDescent="0.5">
      <c r="A15" s="98" t="s">
        <v>77</v>
      </c>
      <c r="B15" s="96" t="str">
        <f>input1!B15</f>
        <v>42</v>
      </c>
      <c r="C15" s="111" t="str">
        <f>input1!C15</f>
        <v>01069</v>
      </c>
      <c r="D15" s="112" t="str">
        <f>input1!D15</f>
        <v>นางสาวณิชานันท์  รุณจำรัส</v>
      </c>
      <c r="E15" s="113">
        <f>input1!E15</f>
        <v>2</v>
      </c>
      <c r="F15" s="25">
        <v>2</v>
      </c>
      <c r="G15" s="26">
        <v>1</v>
      </c>
      <c r="H15" s="26">
        <v>1</v>
      </c>
      <c r="I15" s="26">
        <v>2</v>
      </c>
      <c r="J15" s="27">
        <v>1</v>
      </c>
      <c r="K15" s="28">
        <v>2</v>
      </c>
      <c r="L15" s="26">
        <v>1</v>
      </c>
      <c r="M15" s="26">
        <v>2</v>
      </c>
      <c r="N15" s="26">
        <v>1</v>
      </c>
      <c r="O15" s="29">
        <v>2</v>
      </c>
      <c r="P15" s="25">
        <v>3</v>
      </c>
      <c r="Q15" s="26">
        <v>1</v>
      </c>
      <c r="R15" s="26">
        <v>1</v>
      </c>
      <c r="S15" s="26">
        <v>1</v>
      </c>
      <c r="T15" s="27">
        <v>3</v>
      </c>
      <c r="U15" s="28">
        <v>1</v>
      </c>
      <c r="V15" s="26">
        <v>1</v>
      </c>
      <c r="W15" s="26">
        <v>2</v>
      </c>
      <c r="X15" s="26">
        <v>2</v>
      </c>
      <c r="Y15" s="29">
        <v>1</v>
      </c>
      <c r="Z15" s="25">
        <v>1</v>
      </c>
      <c r="AA15" s="26">
        <v>1</v>
      </c>
      <c r="AB15" s="26">
        <v>1</v>
      </c>
      <c r="AC15" s="26">
        <v>1</v>
      </c>
      <c r="AD15" s="27">
        <v>1</v>
      </c>
      <c r="AE15" s="48">
        <f t="shared" si="10"/>
        <v>6</v>
      </c>
      <c r="AF15" s="82">
        <f t="shared" si="0"/>
        <v>6</v>
      </c>
      <c r="AG15" s="83">
        <f t="shared" si="1"/>
        <v>3</v>
      </c>
      <c r="AH15" s="80">
        <f t="shared" si="11"/>
        <v>8</v>
      </c>
      <c r="AI15" s="83">
        <f t="shared" si="2"/>
        <v>8</v>
      </c>
      <c r="AJ15" s="83">
        <f t="shared" si="3"/>
        <v>3</v>
      </c>
      <c r="AK15" s="83">
        <f t="shared" si="4"/>
        <v>3</v>
      </c>
      <c r="AL15" s="80">
        <f t="shared" si="12"/>
        <v>12</v>
      </c>
      <c r="AM15" s="83">
        <f t="shared" si="5"/>
        <v>12</v>
      </c>
      <c r="AN15" s="83">
        <f t="shared" si="6"/>
        <v>1</v>
      </c>
      <c r="AO15" s="83">
        <f t="shared" si="7"/>
        <v>3</v>
      </c>
      <c r="AP15" s="80">
        <f t="shared" si="13"/>
        <v>9</v>
      </c>
      <c r="AQ15" s="83">
        <f t="shared" si="8"/>
        <v>9</v>
      </c>
      <c r="AR15" s="80">
        <f t="shared" si="14"/>
        <v>7</v>
      </c>
      <c r="AS15" s="84">
        <f t="shared" si="9"/>
        <v>7</v>
      </c>
      <c r="AT15" s="12"/>
    </row>
    <row r="16" spans="1:46" s="13" customFormat="1" ht="18" customHeight="1" thickBot="1" x14ac:dyDescent="0.5">
      <c r="A16" s="184" t="s">
        <v>78</v>
      </c>
      <c r="B16" s="96" t="str">
        <f>input1!B16</f>
        <v>42</v>
      </c>
      <c r="C16" s="111" t="str">
        <f>input1!C16</f>
        <v>01665</v>
      </c>
      <c r="D16" s="112" t="str">
        <f>input1!D16</f>
        <v>นางสาวธนพร  วทัญญู</v>
      </c>
      <c r="E16" s="113">
        <f>input1!E16</f>
        <v>2</v>
      </c>
      <c r="F16" s="25">
        <v>2</v>
      </c>
      <c r="G16" s="26">
        <v>1</v>
      </c>
      <c r="H16" s="26">
        <v>1</v>
      </c>
      <c r="I16" s="26">
        <v>2</v>
      </c>
      <c r="J16" s="27">
        <v>1</v>
      </c>
      <c r="K16" s="28">
        <v>2</v>
      </c>
      <c r="L16" s="26">
        <v>1</v>
      </c>
      <c r="M16" s="26">
        <v>2</v>
      </c>
      <c r="N16" s="26">
        <v>1</v>
      </c>
      <c r="O16" s="29">
        <v>2</v>
      </c>
      <c r="P16" s="25">
        <v>3</v>
      </c>
      <c r="Q16" s="26">
        <v>1</v>
      </c>
      <c r="R16" s="26">
        <v>1</v>
      </c>
      <c r="S16" s="26">
        <v>1</v>
      </c>
      <c r="T16" s="27">
        <v>3</v>
      </c>
      <c r="U16" s="28">
        <v>1</v>
      </c>
      <c r="V16" s="26">
        <v>1</v>
      </c>
      <c r="W16" s="26">
        <v>2</v>
      </c>
      <c r="X16" s="26">
        <v>2</v>
      </c>
      <c r="Y16" s="29">
        <v>1</v>
      </c>
      <c r="Z16" s="25">
        <v>1</v>
      </c>
      <c r="AA16" s="26">
        <v>1</v>
      </c>
      <c r="AB16" s="26">
        <v>1</v>
      </c>
      <c r="AC16" s="26">
        <v>1</v>
      </c>
      <c r="AD16" s="27">
        <v>1</v>
      </c>
      <c r="AE16" s="48">
        <f t="shared" si="10"/>
        <v>6</v>
      </c>
      <c r="AF16" s="82">
        <f t="shared" si="0"/>
        <v>6</v>
      </c>
      <c r="AG16" s="83">
        <f t="shared" si="1"/>
        <v>3</v>
      </c>
      <c r="AH16" s="80">
        <f t="shared" si="11"/>
        <v>8</v>
      </c>
      <c r="AI16" s="83">
        <f t="shared" si="2"/>
        <v>8</v>
      </c>
      <c r="AJ16" s="83">
        <f t="shared" si="3"/>
        <v>3</v>
      </c>
      <c r="AK16" s="83">
        <f t="shared" si="4"/>
        <v>3</v>
      </c>
      <c r="AL16" s="80">
        <f t="shared" si="12"/>
        <v>12</v>
      </c>
      <c r="AM16" s="83">
        <f t="shared" si="5"/>
        <v>12</v>
      </c>
      <c r="AN16" s="83">
        <f t="shared" si="6"/>
        <v>1</v>
      </c>
      <c r="AO16" s="83">
        <f t="shared" si="7"/>
        <v>3</v>
      </c>
      <c r="AP16" s="80">
        <f t="shared" si="13"/>
        <v>9</v>
      </c>
      <c r="AQ16" s="83">
        <f t="shared" si="8"/>
        <v>9</v>
      </c>
      <c r="AR16" s="80">
        <f t="shared" si="14"/>
        <v>7</v>
      </c>
      <c r="AS16" s="84">
        <f t="shared" si="9"/>
        <v>7</v>
      </c>
      <c r="AT16" s="12"/>
    </row>
    <row r="17" spans="1:71" s="13" customFormat="1" ht="18" customHeight="1" thickBot="1" x14ac:dyDescent="0.5">
      <c r="A17" s="98" t="s">
        <v>79</v>
      </c>
      <c r="B17" s="96" t="str">
        <f>input1!B17</f>
        <v>42</v>
      </c>
      <c r="C17" s="111" t="str">
        <f>input1!C17</f>
        <v>01666</v>
      </c>
      <c r="D17" s="112" t="str">
        <f>input1!D17</f>
        <v>นางสาวธันยพร  อินจันทร์</v>
      </c>
      <c r="E17" s="113">
        <f>input1!E17</f>
        <v>2</v>
      </c>
      <c r="F17" s="25">
        <v>2</v>
      </c>
      <c r="G17" s="26">
        <v>1</v>
      </c>
      <c r="H17" s="26">
        <v>1</v>
      </c>
      <c r="I17" s="26">
        <v>2</v>
      </c>
      <c r="J17" s="27">
        <v>1</v>
      </c>
      <c r="K17" s="28">
        <v>2</v>
      </c>
      <c r="L17" s="26">
        <v>1</v>
      </c>
      <c r="M17" s="26">
        <v>2</v>
      </c>
      <c r="N17" s="26">
        <v>1</v>
      </c>
      <c r="O17" s="29">
        <v>2</v>
      </c>
      <c r="P17" s="25">
        <v>3</v>
      </c>
      <c r="Q17" s="26">
        <v>1</v>
      </c>
      <c r="R17" s="26">
        <v>1</v>
      </c>
      <c r="S17" s="26">
        <v>1</v>
      </c>
      <c r="T17" s="27">
        <v>3</v>
      </c>
      <c r="U17" s="28">
        <v>1</v>
      </c>
      <c r="V17" s="26">
        <v>1</v>
      </c>
      <c r="W17" s="26">
        <v>2</v>
      </c>
      <c r="X17" s="26">
        <v>2</v>
      </c>
      <c r="Y17" s="29">
        <v>1</v>
      </c>
      <c r="Z17" s="25">
        <v>1</v>
      </c>
      <c r="AA17" s="26">
        <v>1</v>
      </c>
      <c r="AB17" s="26">
        <v>1</v>
      </c>
      <c r="AC17" s="26">
        <v>1</v>
      </c>
      <c r="AD17" s="27">
        <v>1</v>
      </c>
      <c r="AE17" s="48">
        <f t="shared" si="10"/>
        <v>6</v>
      </c>
      <c r="AF17" s="82">
        <f t="shared" si="0"/>
        <v>6</v>
      </c>
      <c r="AG17" s="83">
        <f t="shared" si="1"/>
        <v>3</v>
      </c>
      <c r="AH17" s="80">
        <f t="shared" si="11"/>
        <v>8</v>
      </c>
      <c r="AI17" s="83">
        <f t="shared" si="2"/>
        <v>8</v>
      </c>
      <c r="AJ17" s="83">
        <f t="shared" si="3"/>
        <v>3</v>
      </c>
      <c r="AK17" s="83">
        <f t="shared" si="4"/>
        <v>3</v>
      </c>
      <c r="AL17" s="80">
        <f t="shared" si="12"/>
        <v>12</v>
      </c>
      <c r="AM17" s="83">
        <f t="shared" si="5"/>
        <v>12</v>
      </c>
      <c r="AN17" s="83">
        <f t="shared" si="6"/>
        <v>1</v>
      </c>
      <c r="AO17" s="83">
        <f t="shared" si="7"/>
        <v>3</v>
      </c>
      <c r="AP17" s="80">
        <f t="shared" si="13"/>
        <v>9</v>
      </c>
      <c r="AQ17" s="83">
        <f t="shared" si="8"/>
        <v>9</v>
      </c>
      <c r="AR17" s="80">
        <f t="shared" si="14"/>
        <v>7</v>
      </c>
      <c r="AS17" s="84">
        <f t="shared" si="9"/>
        <v>7</v>
      </c>
      <c r="AT17" s="12"/>
    </row>
    <row r="18" spans="1:71" s="13" customFormat="1" ht="18" customHeight="1" thickBot="1" x14ac:dyDescent="0.5">
      <c r="A18" s="184" t="s">
        <v>80</v>
      </c>
      <c r="B18" s="220" t="str">
        <f>input1!B18</f>
        <v>42</v>
      </c>
      <c r="C18" s="221" t="str">
        <f>input1!C18</f>
        <v>01484</v>
      </c>
      <c r="D18" s="222" t="str">
        <f>input1!D18</f>
        <v>นางสาวปาริฉัตร  พันทุกัม</v>
      </c>
      <c r="E18" s="223">
        <f>input1!E18</f>
        <v>2</v>
      </c>
      <c r="F18" s="25">
        <v>2</v>
      </c>
      <c r="G18" s="26">
        <v>1</v>
      </c>
      <c r="H18" s="26">
        <v>1</v>
      </c>
      <c r="I18" s="26">
        <v>2</v>
      </c>
      <c r="J18" s="27">
        <v>1</v>
      </c>
      <c r="K18" s="28">
        <v>2</v>
      </c>
      <c r="L18" s="26">
        <v>1</v>
      </c>
      <c r="M18" s="26">
        <v>2</v>
      </c>
      <c r="N18" s="26">
        <v>1</v>
      </c>
      <c r="O18" s="29">
        <v>2</v>
      </c>
      <c r="P18" s="25">
        <v>3</v>
      </c>
      <c r="Q18" s="26">
        <v>1</v>
      </c>
      <c r="R18" s="26">
        <v>1</v>
      </c>
      <c r="S18" s="26">
        <v>1</v>
      </c>
      <c r="T18" s="27">
        <v>3</v>
      </c>
      <c r="U18" s="28">
        <v>1</v>
      </c>
      <c r="V18" s="26">
        <v>1</v>
      </c>
      <c r="W18" s="26">
        <v>2</v>
      </c>
      <c r="X18" s="26">
        <v>2</v>
      </c>
      <c r="Y18" s="29">
        <v>1</v>
      </c>
      <c r="Z18" s="25">
        <v>1</v>
      </c>
      <c r="AA18" s="26">
        <v>1</v>
      </c>
      <c r="AB18" s="26">
        <v>1</v>
      </c>
      <c r="AC18" s="26">
        <v>1</v>
      </c>
      <c r="AD18" s="27">
        <v>1</v>
      </c>
      <c r="AE18" s="48">
        <f t="shared" si="10"/>
        <v>6</v>
      </c>
      <c r="AF18" s="206">
        <f t="shared" si="0"/>
        <v>6</v>
      </c>
      <c r="AG18" s="207">
        <f t="shared" si="1"/>
        <v>3</v>
      </c>
      <c r="AH18" s="208">
        <f t="shared" si="11"/>
        <v>8</v>
      </c>
      <c r="AI18" s="207">
        <f t="shared" si="2"/>
        <v>8</v>
      </c>
      <c r="AJ18" s="207">
        <f t="shared" si="3"/>
        <v>3</v>
      </c>
      <c r="AK18" s="207">
        <f t="shared" si="4"/>
        <v>3</v>
      </c>
      <c r="AL18" s="208">
        <f t="shared" si="12"/>
        <v>12</v>
      </c>
      <c r="AM18" s="207">
        <f t="shared" si="5"/>
        <v>12</v>
      </c>
      <c r="AN18" s="83">
        <f t="shared" si="6"/>
        <v>1</v>
      </c>
      <c r="AO18" s="207">
        <f t="shared" si="7"/>
        <v>3</v>
      </c>
      <c r="AP18" s="208">
        <f t="shared" si="13"/>
        <v>9</v>
      </c>
      <c r="AQ18" s="207">
        <f t="shared" si="8"/>
        <v>9</v>
      </c>
      <c r="AR18" s="208">
        <f t="shared" si="14"/>
        <v>7</v>
      </c>
      <c r="AS18" s="209">
        <f t="shared" si="9"/>
        <v>7</v>
      </c>
      <c r="AT18" s="12"/>
    </row>
    <row r="19" spans="1:71" s="13" customFormat="1" ht="18" customHeight="1" thickBot="1" x14ac:dyDescent="0.5">
      <c r="A19" s="98" t="s">
        <v>81</v>
      </c>
      <c r="B19" s="229" t="str">
        <f>input1!B19</f>
        <v>42</v>
      </c>
      <c r="C19" s="230" t="str">
        <f>input1!C19</f>
        <v>01667</v>
      </c>
      <c r="D19" s="231" t="str">
        <f>input1!D19</f>
        <v>นางสาวพัชรินทร์  แย้มเอี่ยม</v>
      </c>
      <c r="E19" s="232">
        <f>input1!E19</f>
        <v>2</v>
      </c>
      <c r="F19" s="25">
        <v>2</v>
      </c>
      <c r="G19" s="26">
        <v>1</v>
      </c>
      <c r="H19" s="26">
        <v>1</v>
      </c>
      <c r="I19" s="26">
        <v>2</v>
      </c>
      <c r="J19" s="27">
        <v>1</v>
      </c>
      <c r="K19" s="28">
        <v>2</v>
      </c>
      <c r="L19" s="26">
        <v>1</v>
      </c>
      <c r="M19" s="26">
        <v>2</v>
      </c>
      <c r="N19" s="26">
        <v>1</v>
      </c>
      <c r="O19" s="29">
        <v>2</v>
      </c>
      <c r="P19" s="25">
        <v>3</v>
      </c>
      <c r="Q19" s="26">
        <v>1</v>
      </c>
      <c r="R19" s="26">
        <v>1</v>
      </c>
      <c r="S19" s="26">
        <v>1</v>
      </c>
      <c r="T19" s="27">
        <v>3</v>
      </c>
      <c r="U19" s="28">
        <v>1</v>
      </c>
      <c r="V19" s="26">
        <v>1</v>
      </c>
      <c r="W19" s="26">
        <v>2</v>
      </c>
      <c r="X19" s="26">
        <v>2</v>
      </c>
      <c r="Y19" s="29">
        <v>1</v>
      </c>
      <c r="Z19" s="25">
        <v>1</v>
      </c>
      <c r="AA19" s="26">
        <v>1</v>
      </c>
      <c r="AB19" s="26">
        <v>1</v>
      </c>
      <c r="AC19" s="26">
        <v>1</v>
      </c>
      <c r="AD19" s="27">
        <v>1</v>
      </c>
      <c r="AE19" s="215">
        <f t="shared" si="10"/>
        <v>6</v>
      </c>
      <c r="AF19" s="216">
        <f t="shared" si="0"/>
        <v>6</v>
      </c>
      <c r="AG19" s="217">
        <f t="shared" si="1"/>
        <v>3</v>
      </c>
      <c r="AH19" s="217">
        <f t="shared" si="11"/>
        <v>8</v>
      </c>
      <c r="AI19" s="217">
        <f t="shared" si="2"/>
        <v>8</v>
      </c>
      <c r="AJ19" s="217">
        <f t="shared" si="3"/>
        <v>3</v>
      </c>
      <c r="AK19" s="217">
        <f t="shared" si="4"/>
        <v>3</v>
      </c>
      <c r="AL19" s="217">
        <f t="shared" si="12"/>
        <v>12</v>
      </c>
      <c r="AM19" s="217">
        <f t="shared" si="5"/>
        <v>12</v>
      </c>
      <c r="AN19" s="83">
        <f t="shared" si="6"/>
        <v>1</v>
      </c>
      <c r="AO19" s="217">
        <f t="shared" si="7"/>
        <v>3</v>
      </c>
      <c r="AP19" s="217">
        <f t="shared" si="13"/>
        <v>9</v>
      </c>
      <c r="AQ19" s="217">
        <f t="shared" si="8"/>
        <v>9</v>
      </c>
      <c r="AR19" s="217">
        <f t="shared" si="14"/>
        <v>7</v>
      </c>
      <c r="AS19" s="218">
        <f t="shared" si="9"/>
        <v>7</v>
      </c>
      <c r="AT19" s="12"/>
    </row>
    <row r="20" spans="1:71" s="13" customFormat="1" ht="18" customHeight="1" thickBot="1" x14ac:dyDescent="0.5">
      <c r="A20" s="184" t="s">
        <v>29</v>
      </c>
      <c r="B20" s="96" t="str">
        <f>input1!B20</f>
        <v>42</v>
      </c>
      <c r="C20" s="111" t="str">
        <f>input1!C20</f>
        <v>01668</v>
      </c>
      <c r="D20" s="112" t="str">
        <f>input1!D20</f>
        <v>นางสาวพิมพากรณ์  นิลสพันธ์</v>
      </c>
      <c r="E20" s="113">
        <f>input1!E20</f>
        <v>2</v>
      </c>
      <c r="F20" s="25">
        <v>2</v>
      </c>
      <c r="G20" s="26">
        <v>1</v>
      </c>
      <c r="H20" s="26">
        <v>1</v>
      </c>
      <c r="I20" s="26">
        <v>2</v>
      </c>
      <c r="J20" s="27">
        <v>1</v>
      </c>
      <c r="K20" s="28">
        <v>2</v>
      </c>
      <c r="L20" s="26">
        <v>1</v>
      </c>
      <c r="M20" s="26">
        <v>2</v>
      </c>
      <c r="N20" s="26">
        <v>1</v>
      </c>
      <c r="O20" s="29">
        <v>2</v>
      </c>
      <c r="P20" s="25">
        <v>3</v>
      </c>
      <c r="Q20" s="26">
        <v>1</v>
      </c>
      <c r="R20" s="26">
        <v>1</v>
      </c>
      <c r="S20" s="26">
        <v>1</v>
      </c>
      <c r="T20" s="27">
        <v>3</v>
      </c>
      <c r="U20" s="28">
        <v>1</v>
      </c>
      <c r="V20" s="26">
        <v>1</v>
      </c>
      <c r="W20" s="26">
        <v>2</v>
      </c>
      <c r="X20" s="26">
        <v>2</v>
      </c>
      <c r="Y20" s="29">
        <v>1</v>
      </c>
      <c r="Z20" s="25">
        <v>1</v>
      </c>
      <c r="AA20" s="26">
        <v>1</v>
      </c>
      <c r="AB20" s="26">
        <v>1</v>
      </c>
      <c r="AC20" s="26">
        <v>1</v>
      </c>
      <c r="AD20" s="27">
        <v>1</v>
      </c>
      <c r="AE20" s="48">
        <f t="shared" si="10"/>
        <v>6</v>
      </c>
      <c r="AF20" s="82">
        <f t="shared" si="0"/>
        <v>6</v>
      </c>
      <c r="AG20" s="83">
        <f t="shared" si="1"/>
        <v>3</v>
      </c>
      <c r="AH20" s="80">
        <f t="shared" si="11"/>
        <v>8</v>
      </c>
      <c r="AI20" s="83">
        <f t="shared" si="2"/>
        <v>8</v>
      </c>
      <c r="AJ20" s="83">
        <f t="shared" si="3"/>
        <v>3</v>
      </c>
      <c r="AK20" s="83">
        <f t="shared" si="4"/>
        <v>3</v>
      </c>
      <c r="AL20" s="80">
        <f t="shared" si="12"/>
        <v>12</v>
      </c>
      <c r="AM20" s="83">
        <f t="shared" si="5"/>
        <v>12</v>
      </c>
      <c r="AN20" s="83">
        <f t="shared" si="6"/>
        <v>1</v>
      </c>
      <c r="AO20" s="83">
        <f t="shared" si="7"/>
        <v>3</v>
      </c>
      <c r="AP20" s="80">
        <f t="shared" si="13"/>
        <v>9</v>
      </c>
      <c r="AQ20" s="83">
        <f t="shared" si="8"/>
        <v>9</v>
      </c>
      <c r="AR20" s="80">
        <f t="shared" si="14"/>
        <v>7</v>
      </c>
      <c r="AS20" s="84">
        <f t="shared" si="9"/>
        <v>7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thickBot="1" x14ac:dyDescent="0.5">
      <c r="A21" s="98" t="s">
        <v>30</v>
      </c>
      <c r="B21" s="96" t="str">
        <f>input1!B21</f>
        <v>42</v>
      </c>
      <c r="C21" s="111" t="str">
        <f>input1!C21</f>
        <v>01669</v>
      </c>
      <c r="D21" s="112" t="str">
        <f>input1!D21</f>
        <v>นางสาวภูพิงค์  พิณเมืองทอง</v>
      </c>
      <c r="E21" s="113">
        <f>input1!E21</f>
        <v>2</v>
      </c>
      <c r="F21" s="25">
        <v>2</v>
      </c>
      <c r="G21" s="26">
        <v>1</v>
      </c>
      <c r="H21" s="26">
        <v>1</v>
      </c>
      <c r="I21" s="26">
        <v>2</v>
      </c>
      <c r="J21" s="27">
        <v>1</v>
      </c>
      <c r="K21" s="28">
        <v>2</v>
      </c>
      <c r="L21" s="26">
        <v>1</v>
      </c>
      <c r="M21" s="26">
        <v>2</v>
      </c>
      <c r="N21" s="26">
        <v>1</v>
      </c>
      <c r="O21" s="29">
        <v>2</v>
      </c>
      <c r="P21" s="25">
        <v>3</v>
      </c>
      <c r="Q21" s="26">
        <v>1</v>
      </c>
      <c r="R21" s="26">
        <v>1</v>
      </c>
      <c r="S21" s="26">
        <v>1</v>
      </c>
      <c r="T21" s="27">
        <v>3</v>
      </c>
      <c r="U21" s="28">
        <v>1</v>
      </c>
      <c r="V21" s="26">
        <v>1</v>
      </c>
      <c r="W21" s="26">
        <v>2</v>
      </c>
      <c r="X21" s="26">
        <v>2</v>
      </c>
      <c r="Y21" s="29">
        <v>1</v>
      </c>
      <c r="Z21" s="25">
        <v>1</v>
      </c>
      <c r="AA21" s="26">
        <v>1</v>
      </c>
      <c r="AB21" s="26">
        <v>1</v>
      </c>
      <c r="AC21" s="26">
        <v>1</v>
      </c>
      <c r="AD21" s="27">
        <v>1</v>
      </c>
      <c r="AE21" s="48">
        <f t="shared" si="10"/>
        <v>6</v>
      </c>
      <c r="AF21" s="82">
        <f t="shared" si="0"/>
        <v>6</v>
      </c>
      <c r="AG21" s="83">
        <f t="shared" si="1"/>
        <v>3</v>
      </c>
      <c r="AH21" s="80">
        <f t="shared" si="11"/>
        <v>8</v>
      </c>
      <c r="AI21" s="83">
        <f t="shared" si="2"/>
        <v>8</v>
      </c>
      <c r="AJ21" s="83">
        <f t="shared" si="3"/>
        <v>3</v>
      </c>
      <c r="AK21" s="83">
        <f t="shared" si="4"/>
        <v>3</v>
      </c>
      <c r="AL21" s="80">
        <f t="shared" si="12"/>
        <v>12</v>
      </c>
      <c r="AM21" s="83">
        <f t="shared" si="5"/>
        <v>12</v>
      </c>
      <c r="AN21" s="83">
        <f t="shared" si="6"/>
        <v>1</v>
      </c>
      <c r="AO21" s="83">
        <f t="shared" si="7"/>
        <v>3</v>
      </c>
      <c r="AP21" s="80">
        <f t="shared" si="13"/>
        <v>9</v>
      </c>
      <c r="AQ21" s="83">
        <f t="shared" si="8"/>
        <v>9</v>
      </c>
      <c r="AR21" s="80">
        <f t="shared" si="14"/>
        <v>7</v>
      </c>
      <c r="AS21" s="84">
        <f t="shared" si="9"/>
        <v>7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thickBot="1" x14ac:dyDescent="0.5">
      <c r="A22" s="184" t="s">
        <v>31</v>
      </c>
      <c r="B22" s="96" t="str">
        <f>input1!B22</f>
        <v>42</v>
      </c>
      <c r="C22" s="111" t="str">
        <f>input1!C22</f>
        <v>01670</v>
      </c>
      <c r="D22" s="112" t="str">
        <f>input1!D22</f>
        <v>นางสาวยุวธิดา  สว่างสุข</v>
      </c>
      <c r="E22" s="113">
        <f>input1!E22</f>
        <v>2</v>
      </c>
      <c r="F22" s="25">
        <v>2</v>
      </c>
      <c r="G22" s="26">
        <v>1</v>
      </c>
      <c r="H22" s="26">
        <v>1</v>
      </c>
      <c r="I22" s="26">
        <v>2</v>
      </c>
      <c r="J22" s="27">
        <v>1</v>
      </c>
      <c r="K22" s="28">
        <v>2</v>
      </c>
      <c r="L22" s="26">
        <v>1</v>
      </c>
      <c r="M22" s="26">
        <v>2</v>
      </c>
      <c r="N22" s="26">
        <v>1</v>
      </c>
      <c r="O22" s="29">
        <v>2</v>
      </c>
      <c r="P22" s="25">
        <v>3</v>
      </c>
      <c r="Q22" s="26">
        <v>1</v>
      </c>
      <c r="R22" s="26">
        <v>1</v>
      </c>
      <c r="S22" s="26">
        <v>1</v>
      </c>
      <c r="T22" s="27">
        <v>3</v>
      </c>
      <c r="U22" s="28">
        <v>1</v>
      </c>
      <c r="V22" s="26">
        <v>1</v>
      </c>
      <c r="W22" s="26">
        <v>2</v>
      </c>
      <c r="X22" s="26">
        <v>2</v>
      </c>
      <c r="Y22" s="29">
        <v>1</v>
      </c>
      <c r="Z22" s="25">
        <v>1</v>
      </c>
      <c r="AA22" s="26">
        <v>1</v>
      </c>
      <c r="AB22" s="26">
        <v>1</v>
      </c>
      <c r="AC22" s="26">
        <v>1</v>
      </c>
      <c r="AD22" s="27">
        <v>1</v>
      </c>
      <c r="AE22" s="48">
        <f t="shared" ref="AE22:AE39" si="15">H22+M22+R22+U22+AC22</f>
        <v>6</v>
      </c>
      <c r="AF22" s="82">
        <f t="shared" ref="AF22:AF39" si="16">IF(AE22=0,"0",AE22)</f>
        <v>6</v>
      </c>
      <c r="AG22" s="83">
        <f t="shared" ref="AG22:AG26" si="17">IF(L22=3,1,IF(L22=2,2,IF(L22=1,3)))</f>
        <v>3</v>
      </c>
      <c r="AH22" s="80">
        <f t="shared" ref="AH22:AH26" si="18">J22+AG22+Q22+W22+AA22</f>
        <v>8</v>
      </c>
      <c r="AI22" s="83">
        <f t="shared" ref="AI22:AI26" si="19">IF(AH22=0,"0",AH22)</f>
        <v>8</v>
      </c>
      <c r="AJ22" s="83">
        <f t="shared" ref="AJ22:AJ26" si="20">IF(Z22=3,1,IF(Z22=2,2,IF(Z22=1,3)))</f>
        <v>3</v>
      </c>
      <c r="AK22" s="83">
        <f t="shared" ref="AK22:AK26" si="21">IF(AD22=3,1,IF(AD22=2,2,IF(AD22=1,3)))</f>
        <v>3</v>
      </c>
      <c r="AL22" s="80">
        <f t="shared" ref="AL22:AL26" si="22">G22+O22+T22+AJ22+AK22</f>
        <v>12</v>
      </c>
      <c r="AM22" s="83">
        <f t="shared" ref="AM22:AM26" si="23">IF(AL22=0,"0",AL22)</f>
        <v>12</v>
      </c>
      <c r="AN22" s="83">
        <f t="shared" si="6"/>
        <v>1</v>
      </c>
      <c r="AO22" s="83">
        <f t="shared" ref="AO22:AO26" si="24">IF(S22=3,1,IF(S22=2,2,IF(S22=1,3)))</f>
        <v>3</v>
      </c>
      <c r="AP22" s="80">
        <f t="shared" ref="AP22:AP26" si="25">K22+AN22+AO22+X22+AB22</f>
        <v>9</v>
      </c>
      <c r="AQ22" s="83">
        <f t="shared" ref="AQ22:AQ26" si="26">IF(AP22=0,"0",AP22)</f>
        <v>9</v>
      </c>
      <c r="AR22" s="80">
        <f t="shared" ref="AR22:AR26" si="27">F22+I22+N22+V22+Y22</f>
        <v>7</v>
      </c>
      <c r="AS22" s="84">
        <f t="shared" ref="AS22:AS26" si="28">IF(AR22=0,"0",AR22)</f>
        <v>7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98" t="s">
        <v>56</v>
      </c>
      <c r="B23" s="239" t="str">
        <f>input1!B23</f>
        <v>42</v>
      </c>
      <c r="C23" s="135" t="str">
        <f>input1!C23</f>
        <v>01110</v>
      </c>
      <c r="D23" s="136" t="str">
        <f>input1!D23</f>
        <v>นางสาววารุณี  มังกร</v>
      </c>
      <c r="E23" s="137">
        <f>input1!E23</f>
        <v>2</v>
      </c>
      <c r="F23" s="25">
        <v>2</v>
      </c>
      <c r="G23" s="26">
        <v>1</v>
      </c>
      <c r="H23" s="26">
        <v>1</v>
      </c>
      <c r="I23" s="26">
        <v>2</v>
      </c>
      <c r="J23" s="27">
        <v>1</v>
      </c>
      <c r="K23" s="28">
        <v>2</v>
      </c>
      <c r="L23" s="26">
        <v>1</v>
      </c>
      <c r="M23" s="26">
        <v>2</v>
      </c>
      <c r="N23" s="26">
        <v>1</v>
      </c>
      <c r="O23" s="29">
        <v>2</v>
      </c>
      <c r="P23" s="25">
        <v>3</v>
      </c>
      <c r="Q23" s="26">
        <v>1</v>
      </c>
      <c r="R23" s="26">
        <v>1</v>
      </c>
      <c r="S23" s="26">
        <v>1</v>
      </c>
      <c r="T23" s="27">
        <v>3</v>
      </c>
      <c r="U23" s="28">
        <v>1</v>
      </c>
      <c r="V23" s="26">
        <v>1</v>
      </c>
      <c r="W23" s="26">
        <v>2</v>
      </c>
      <c r="X23" s="26">
        <v>2</v>
      </c>
      <c r="Y23" s="29">
        <v>1</v>
      </c>
      <c r="Z23" s="25">
        <v>1</v>
      </c>
      <c r="AA23" s="26">
        <v>1</v>
      </c>
      <c r="AB23" s="26">
        <v>1</v>
      </c>
      <c r="AC23" s="26">
        <v>1</v>
      </c>
      <c r="AD23" s="27">
        <v>1</v>
      </c>
      <c r="AE23" s="219">
        <f t="shared" si="15"/>
        <v>6</v>
      </c>
      <c r="AF23" s="85">
        <f t="shared" si="16"/>
        <v>6</v>
      </c>
      <c r="AG23" s="86">
        <f t="shared" si="17"/>
        <v>3</v>
      </c>
      <c r="AH23" s="200">
        <f t="shared" si="18"/>
        <v>8</v>
      </c>
      <c r="AI23" s="86">
        <f t="shared" si="19"/>
        <v>8</v>
      </c>
      <c r="AJ23" s="86">
        <f t="shared" si="20"/>
        <v>3</v>
      </c>
      <c r="AK23" s="86">
        <f t="shared" si="21"/>
        <v>3</v>
      </c>
      <c r="AL23" s="200">
        <f t="shared" si="22"/>
        <v>12</v>
      </c>
      <c r="AM23" s="86">
        <f t="shared" si="23"/>
        <v>12</v>
      </c>
      <c r="AN23" s="83">
        <f t="shared" si="6"/>
        <v>1</v>
      </c>
      <c r="AO23" s="86">
        <f t="shared" si="24"/>
        <v>3</v>
      </c>
      <c r="AP23" s="200">
        <f t="shared" si="25"/>
        <v>9</v>
      </c>
      <c r="AQ23" s="86">
        <f t="shared" si="26"/>
        <v>9</v>
      </c>
      <c r="AR23" s="200">
        <f t="shared" si="27"/>
        <v>7</v>
      </c>
      <c r="AS23" s="87">
        <f t="shared" si="28"/>
        <v>7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thickBot="1" x14ac:dyDescent="0.5">
      <c r="A24" s="184" t="s">
        <v>57</v>
      </c>
      <c r="B24" s="229" t="str">
        <f>input1!B24</f>
        <v>42</v>
      </c>
      <c r="C24" s="230" t="str">
        <f>input1!C24</f>
        <v>00867</v>
      </c>
      <c r="D24" s="231" t="str">
        <f>input1!D24</f>
        <v>นางสาวศิลาณี  เซี่ยงหว่อง</v>
      </c>
      <c r="E24" s="232">
        <f>input1!E24</f>
        <v>2</v>
      </c>
      <c r="F24" s="25">
        <v>2</v>
      </c>
      <c r="G24" s="26">
        <v>1</v>
      </c>
      <c r="H24" s="26">
        <v>1</v>
      </c>
      <c r="I24" s="26">
        <v>2</v>
      </c>
      <c r="J24" s="27">
        <v>1</v>
      </c>
      <c r="K24" s="28">
        <v>2</v>
      </c>
      <c r="L24" s="26">
        <v>1</v>
      </c>
      <c r="M24" s="26">
        <v>2</v>
      </c>
      <c r="N24" s="26">
        <v>1</v>
      </c>
      <c r="O24" s="29">
        <v>2</v>
      </c>
      <c r="P24" s="25">
        <v>3</v>
      </c>
      <c r="Q24" s="26">
        <v>1</v>
      </c>
      <c r="R24" s="26">
        <v>1</v>
      </c>
      <c r="S24" s="26">
        <v>1</v>
      </c>
      <c r="T24" s="27">
        <v>3</v>
      </c>
      <c r="U24" s="28">
        <v>1</v>
      </c>
      <c r="V24" s="26">
        <v>1</v>
      </c>
      <c r="W24" s="26">
        <v>2</v>
      </c>
      <c r="X24" s="26">
        <v>2</v>
      </c>
      <c r="Y24" s="29">
        <v>1</v>
      </c>
      <c r="Z24" s="25">
        <v>1</v>
      </c>
      <c r="AA24" s="26">
        <v>1</v>
      </c>
      <c r="AB24" s="26">
        <v>1</v>
      </c>
      <c r="AC24" s="26">
        <v>1</v>
      </c>
      <c r="AD24" s="27">
        <v>1</v>
      </c>
      <c r="AE24" s="215">
        <f t="shared" si="15"/>
        <v>6</v>
      </c>
      <c r="AF24" s="216">
        <f t="shared" si="16"/>
        <v>6</v>
      </c>
      <c r="AG24" s="217">
        <f t="shared" si="17"/>
        <v>3</v>
      </c>
      <c r="AH24" s="217">
        <f t="shared" si="18"/>
        <v>8</v>
      </c>
      <c r="AI24" s="217">
        <f t="shared" si="19"/>
        <v>8</v>
      </c>
      <c r="AJ24" s="217">
        <f t="shared" si="20"/>
        <v>3</v>
      </c>
      <c r="AK24" s="217">
        <f t="shared" si="21"/>
        <v>3</v>
      </c>
      <c r="AL24" s="217">
        <f t="shared" si="22"/>
        <v>12</v>
      </c>
      <c r="AM24" s="217">
        <f t="shared" si="23"/>
        <v>12</v>
      </c>
      <c r="AN24" s="83">
        <f t="shared" si="6"/>
        <v>1</v>
      </c>
      <c r="AO24" s="217">
        <f t="shared" si="24"/>
        <v>3</v>
      </c>
      <c r="AP24" s="217">
        <f t="shared" si="25"/>
        <v>9</v>
      </c>
      <c r="AQ24" s="217">
        <f t="shared" si="26"/>
        <v>9</v>
      </c>
      <c r="AR24" s="217">
        <f t="shared" si="27"/>
        <v>7</v>
      </c>
      <c r="AS24" s="218">
        <f t="shared" si="28"/>
        <v>7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thickBot="1" x14ac:dyDescent="0.5">
      <c r="A25" s="98" t="s">
        <v>58</v>
      </c>
      <c r="B25" s="96" t="str">
        <f>input1!B25</f>
        <v>42</v>
      </c>
      <c r="C25" s="111" t="str">
        <f>input1!C25</f>
        <v>01671</v>
      </c>
      <c r="D25" s="112" t="str">
        <f>input1!D25</f>
        <v>นางสาวสุพีพร  วรรณา</v>
      </c>
      <c r="E25" s="113">
        <f>input1!E25</f>
        <v>2</v>
      </c>
      <c r="F25" s="233">
        <v>1</v>
      </c>
      <c r="G25" s="234">
        <v>2</v>
      </c>
      <c r="H25" s="234">
        <v>2</v>
      </c>
      <c r="I25" s="234">
        <v>2</v>
      </c>
      <c r="J25" s="235">
        <v>1</v>
      </c>
      <c r="K25" s="236">
        <v>2</v>
      </c>
      <c r="L25" s="234">
        <v>2</v>
      </c>
      <c r="M25" s="234">
        <v>2</v>
      </c>
      <c r="N25" s="234">
        <v>1</v>
      </c>
      <c r="O25" s="237">
        <v>1</v>
      </c>
      <c r="P25" s="238">
        <v>3</v>
      </c>
      <c r="Q25" s="234">
        <v>1</v>
      </c>
      <c r="R25" s="234">
        <v>1</v>
      </c>
      <c r="S25" s="234">
        <v>1</v>
      </c>
      <c r="T25" s="235">
        <v>3</v>
      </c>
      <c r="U25" s="236">
        <v>2</v>
      </c>
      <c r="V25" s="234">
        <v>2</v>
      </c>
      <c r="W25" s="234">
        <v>2</v>
      </c>
      <c r="X25" s="234">
        <v>1</v>
      </c>
      <c r="Y25" s="237">
        <v>1</v>
      </c>
      <c r="Z25" s="238">
        <v>1</v>
      </c>
      <c r="AA25" s="234">
        <v>2</v>
      </c>
      <c r="AB25" s="234">
        <v>2</v>
      </c>
      <c r="AC25" s="234">
        <v>2</v>
      </c>
      <c r="AD25" s="235">
        <v>2</v>
      </c>
      <c r="AE25" s="48">
        <f t="shared" si="15"/>
        <v>9</v>
      </c>
      <c r="AF25" s="82">
        <f t="shared" si="16"/>
        <v>9</v>
      </c>
      <c r="AG25" s="83">
        <f t="shared" si="17"/>
        <v>2</v>
      </c>
      <c r="AH25" s="80">
        <f t="shared" si="18"/>
        <v>8</v>
      </c>
      <c r="AI25" s="83">
        <f t="shared" si="19"/>
        <v>8</v>
      </c>
      <c r="AJ25" s="83">
        <f t="shared" si="20"/>
        <v>3</v>
      </c>
      <c r="AK25" s="83">
        <f t="shared" si="21"/>
        <v>2</v>
      </c>
      <c r="AL25" s="80">
        <f t="shared" si="22"/>
        <v>11</v>
      </c>
      <c r="AM25" s="83">
        <f t="shared" si="23"/>
        <v>11</v>
      </c>
      <c r="AN25" s="83">
        <f t="shared" si="6"/>
        <v>1</v>
      </c>
      <c r="AO25" s="83">
        <f t="shared" si="24"/>
        <v>3</v>
      </c>
      <c r="AP25" s="80">
        <f t="shared" si="25"/>
        <v>9</v>
      </c>
      <c r="AQ25" s="83">
        <f t="shared" si="26"/>
        <v>9</v>
      </c>
      <c r="AR25" s="80">
        <f t="shared" si="27"/>
        <v>7</v>
      </c>
      <c r="AS25" s="84">
        <f t="shared" si="28"/>
        <v>7</v>
      </c>
    </row>
    <row r="26" spans="1:71" s="13" customFormat="1" ht="18" customHeight="1" thickBot="1" x14ac:dyDescent="0.5">
      <c r="A26" s="184" t="s">
        <v>59</v>
      </c>
      <c r="B26" s="96" t="str">
        <f>input1!B26</f>
        <v>42</v>
      </c>
      <c r="C26" s="111" t="str">
        <f>input1!C26</f>
        <v>01672</v>
      </c>
      <c r="D26" s="112" t="str">
        <f>input1!D26</f>
        <v>นางสาวหญิง  แสงสวย</v>
      </c>
      <c r="E26" s="113">
        <f>input1!E26</f>
        <v>2</v>
      </c>
      <c r="F26" s="233">
        <v>1</v>
      </c>
      <c r="G26" s="234">
        <v>2</v>
      </c>
      <c r="H26" s="234">
        <v>3</v>
      </c>
      <c r="I26" s="234">
        <v>2</v>
      </c>
      <c r="J26" s="235">
        <v>2</v>
      </c>
      <c r="K26" s="236">
        <v>1</v>
      </c>
      <c r="L26" s="234">
        <v>2</v>
      </c>
      <c r="M26" s="234">
        <v>2</v>
      </c>
      <c r="N26" s="234">
        <v>2</v>
      </c>
      <c r="O26" s="237">
        <v>1</v>
      </c>
      <c r="P26" s="238">
        <v>1</v>
      </c>
      <c r="Q26" s="234">
        <v>3</v>
      </c>
      <c r="R26" s="234">
        <v>1</v>
      </c>
      <c r="S26" s="234">
        <v>1</v>
      </c>
      <c r="T26" s="235">
        <v>1</v>
      </c>
      <c r="U26" s="236">
        <v>3</v>
      </c>
      <c r="V26" s="234">
        <v>2</v>
      </c>
      <c r="W26" s="234">
        <v>2</v>
      </c>
      <c r="X26" s="234">
        <v>2</v>
      </c>
      <c r="Y26" s="237">
        <v>1</v>
      </c>
      <c r="Z26" s="238">
        <v>1</v>
      </c>
      <c r="AA26" s="234">
        <v>1</v>
      </c>
      <c r="AB26" s="234">
        <v>2</v>
      </c>
      <c r="AC26" s="234">
        <v>2</v>
      </c>
      <c r="AD26" s="235">
        <v>2</v>
      </c>
      <c r="AE26" s="48">
        <f t="shared" si="15"/>
        <v>11</v>
      </c>
      <c r="AF26" s="82">
        <f t="shared" si="16"/>
        <v>11</v>
      </c>
      <c r="AG26" s="83">
        <f t="shared" si="17"/>
        <v>2</v>
      </c>
      <c r="AH26" s="80">
        <f t="shared" si="18"/>
        <v>10</v>
      </c>
      <c r="AI26" s="83">
        <f t="shared" si="19"/>
        <v>10</v>
      </c>
      <c r="AJ26" s="83">
        <f t="shared" si="20"/>
        <v>3</v>
      </c>
      <c r="AK26" s="83">
        <f t="shared" si="21"/>
        <v>2</v>
      </c>
      <c r="AL26" s="80">
        <f t="shared" si="22"/>
        <v>9</v>
      </c>
      <c r="AM26" s="83">
        <f t="shared" si="23"/>
        <v>9</v>
      </c>
      <c r="AN26" s="83">
        <f t="shared" si="6"/>
        <v>3</v>
      </c>
      <c r="AO26" s="83">
        <f t="shared" si="24"/>
        <v>3</v>
      </c>
      <c r="AP26" s="80">
        <f t="shared" si="25"/>
        <v>11</v>
      </c>
      <c r="AQ26" s="83">
        <f t="shared" si="26"/>
        <v>11</v>
      </c>
      <c r="AR26" s="80">
        <f t="shared" si="27"/>
        <v>8</v>
      </c>
      <c r="AS26" s="84">
        <f t="shared" si="28"/>
        <v>8</v>
      </c>
    </row>
    <row r="27" spans="1:71" s="13" customFormat="1" ht="18" customHeight="1" thickBot="1" x14ac:dyDescent="0.5">
      <c r="A27" s="98" t="s">
        <v>0</v>
      </c>
      <c r="B27" s="96" t="str">
        <f>input1!B27</f>
        <v>42</v>
      </c>
      <c r="C27" s="111"/>
      <c r="D27" s="112" t="str">
        <f>input1!D27</f>
        <v>นายธนวัฒน์  โสพิน</v>
      </c>
      <c r="E27" s="113">
        <f>input1!E27</f>
        <v>1</v>
      </c>
      <c r="F27" s="233">
        <v>1</v>
      </c>
      <c r="G27" s="234">
        <v>2</v>
      </c>
      <c r="H27" s="234">
        <v>1</v>
      </c>
      <c r="I27" s="234">
        <v>2</v>
      </c>
      <c r="J27" s="235">
        <v>1</v>
      </c>
      <c r="K27" s="236">
        <v>2</v>
      </c>
      <c r="L27" s="234">
        <v>1</v>
      </c>
      <c r="M27" s="234">
        <v>3</v>
      </c>
      <c r="N27" s="234">
        <v>1</v>
      </c>
      <c r="O27" s="237">
        <v>2</v>
      </c>
      <c r="P27" s="238">
        <v>3</v>
      </c>
      <c r="Q27" s="234">
        <v>2</v>
      </c>
      <c r="R27" s="234">
        <v>2</v>
      </c>
      <c r="S27" s="234">
        <v>1</v>
      </c>
      <c r="T27" s="235">
        <v>2</v>
      </c>
      <c r="U27" s="236">
        <v>2</v>
      </c>
      <c r="V27" s="234">
        <v>2</v>
      </c>
      <c r="W27" s="234">
        <v>1</v>
      </c>
      <c r="X27" s="234">
        <v>2</v>
      </c>
      <c r="Y27" s="237">
        <v>1</v>
      </c>
      <c r="Z27" s="238">
        <v>2</v>
      </c>
      <c r="AA27" s="234">
        <v>1</v>
      </c>
      <c r="AB27" s="234">
        <v>2</v>
      </c>
      <c r="AC27" s="234">
        <v>1</v>
      </c>
      <c r="AD27" s="235">
        <v>2</v>
      </c>
      <c r="AE27" s="48">
        <f t="shared" si="15"/>
        <v>9</v>
      </c>
      <c r="AF27" s="82">
        <f t="shared" si="16"/>
        <v>9</v>
      </c>
      <c r="AG27" s="83">
        <f t="shared" ref="AG27:AG30" si="29">IF(L27=3,1,IF(L27=2,2,IF(L27=1,3)))</f>
        <v>3</v>
      </c>
      <c r="AH27" s="80">
        <f t="shared" ref="AH27:AH30" si="30">J27+AG27+Q27+W27+AA27</f>
        <v>8</v>
      </c>
      <c r="AI27" s="83">
        <f t="shared" ref="AI27:AI30" si="31">IF(AH27=0,"0",AH27)</f>
        <v>8</v>
      </c>
      <c r="AJ27" s="83">
        <f t="shared" ref="AJ27:AJ30" si="32">IF(Z27=3,1,IF(Z27=2,2,IF(Z27=1,3)))</f>
        <v>2</v>
      </c>
      <c r="AK27" s="83">
        <f t="shared" ref="AK27:AK30" si="33">IF(AD27=3,1,IF(AD27=2,2,IF(AD27=1,3)))</f>
        <v>2</v>
      </c>
      <c r="AL27" s="80">
        <f t="shared" ref="AL27:AL30" si="34">G27+O27+T27+AJ27+AK27</f>
        <v>10</v>
      </c>
      <c r="AM27" s="83">
        <f t="shared" ref="AM27:AM30" si="35">IF(AL27=0,"0",AL27)</f>
        <v>10</v>
      </c>
      <c r="AN27" s="83">
        <f t="shared" si="6"/>
        <v>1</v>
      </c>
      <c r="AO27" s="83">
        <f t="shared" ref="AO27:AO30" si="36">IF(S27=3,1,IF(S27=2,2,IF(S27=1,3)))</f>
        <v>3</v>
      </c>
      <c r="AP27" s="80">
        <f t="shared" ref="AP27:AP30" si="37">K27+AN27+AO27+X27+AB27</f>
        <v>10</v>
      </c>
      <c r="AQ27" s="83">
        <f t="shared" ref="AQ27:AQ30" si="38">IF(AP27=0,"0",AP27)</f>
        <v>10</v>
      </c>
      <c r="AR27" s="80">
        <f t="shared" ref="AR27:AR30" si="39">F27+I27+N27+V27+Y27</f>
        <v>7</v>
      </c>
      <c r="AS27" s="84">
        <f t="shared" ref="AS27:AS30" si="40">IF(AR27=0,"0",AR27)</f>
        <v>7</v>
      </c>
    </row>
    <row r="28" spans="1:71" s="13" customFormat="1" ht="18" customHeight="1" thickBot="1" x14ac:dyDescent="0.5">
      <c r="A28" s="184" t="s">
        <v>1</v>
      </c>
      <c r="B28" s="239">
        <f>input1!B28</f>
        <v>0</v>
      </c>
      <c r="C28" s="135">
        <f>input1!C28</f>
        <v>0</v>
      </c>
      <c r="D28" s="136">
        <f>input1!D28</f>
        <v>0</v>
      </c>
      <c r="E28" s="137">
        <f>input1!E28</f>
        <v>0</v>
      </c>
      <c r="F28" s="233"/>
      <c r="G28" s="234"/>
      <c r="H28" s="234"/>
      <c r="I28" s="234"/>
      <c r="J28" s="235"/>
      <c r="K28" s="236"/>
      <c r="L28" s="234"/>
      <c r="M28" s="234"/>
      <c r="N28" s="234"/>
      <c r="O28" s="237"/>
      <c r="P28" s="238"/>
      <c r="Q28" s="234"/>
      <c r="R28" s="234"/>
      <c r="S28" s="234"/>
      <c r="T28" s="235"/>
      <c r="U28" s="236"/>
      <c r="V28" s="234"/>
      <c r="W28" s="234"/>
      <c r="X28" s="234"/>
      <c r="Y28" s="237"/>
      <c r="Z28" s="238"/>
      <c r="AA28" s="234"/>
      <c r="AB28" s="234"/>
      <c r="AC28" s="234"/>
      <c r="AD28" s="235"/>
      <c r="AE28" s="48">
        <f t="shared" si="15"/>
        <v>0</v>
      </c>
      <c r="AF28" s="82" t="str">
        <f t="shared" si="16"/>
        <v>0</v>
      </c>
      <c r="AG28" s="86" t="b">
        <f t="shared" si="29"/>
        <v>0</v>
      </c>
      <c r="AH28" s="200">
        <f t="shared" si="30"/>
        <v>0</v>
      </c>
      <c r="AI28" s="86" t="str">
        <f t="shared" si="31"/>
        <v>0</v>
      </c>
      <c r="AJ28" s="86" t="b">
        <f t="shared" si="32"/>
        <v>0</v>
      </c>
      <c r="AK28" s="86" t="b">
        <f t="shared" si="33"/>
        <v>0</v>
      </c>
      <c r="AL28" s="200">
        <f t="shared" si="34"/>
        <v>0</v>
      </c>
      <c r="AM28" s="86" t="str">
        <f t="shared" si="35"/>
        <v>0</v>
      </c>
      <c r="AN28" s="83" t="b">
        <f t="shared" si="6"/>
        <v>0</v>
      </c>
      <c r="AO28" s="86" t="b">
        <f t="shared" si="36"/>
        <v>0</v>
      </c>
      <c r="AP28" s="200">
        <f t="shared" si="37"/>
        <v>0</v>
      </c>
      <c r="AQ28" s="86" t="str">
        <f t="shared" si="38"/>
        <v>0</v>
      </c>
      <c r="AR28" s="200">
        <f t="shared" si="39"/>
        <v>0</v>
      </c>
      <c r="AS28" s="87" t="str">
        <f t="shared" si="40"/>
        <v>0</v>
      </c>
    </row>
    <row r="29" spans="1:71" s="13" customFormat="1" ht="18" customHeight="1" thickBot="1" x14ac:dyDescent="0.5">
      <c r="A29" s="98" t="s">
        <v>2</v>
      </c>
      <c r="B29" s="96">
        <f>input1!B29</f>
        <v>0</v>
      </c>
      <c r="C29" s="111">
        <f>input1!C29</f>
        <v>0</v>
      </c>
      <c r="D29" s="112">
        <f>input1!D29</f>
        <v>0</v>
      </c>
      <c r="E29" s="113">
        <f>input1!E29</f>
        <v>0</v>
      </c>
      <c r="F29" s="233"/>
      <c r="G29" s="234"/>
      <c r="H29" s="234"/>
      <c r="I29" s="234"/>
      <c r="J29" s="235"/>
      <c r="K29" s="236"/>
      <c r="L29" s="234"/>
      <c r="M29" s="234"/>
      <c r="N29" s="234"/>
      <c r="O29" s="237"/>
      <c r="P29" s="238"/>
      <c r="Q29" s="234"/>
      <c r="R29" s="234"/>
      <c r="S29" s="234"/>
      <c r="T29" s="235"/>
      <c r="U29" s="236"/>
      <c r="V29" s="234"/>
      <c r="W29" s="234"/>
      <c r="X29" s="234"/>
      <c r="Y29" s="237"/>
      <c r="Z29" s="238"/>
      <c r="AA29" s="234"/>
      <c r="AB29" s="234"/>
      <c r="AC29" s="234"/>
      <c r="AD29" s="235"/>
      <c r="AE29" s="48">
        <f t="shared" si="15"/>
        <v>0</v>
      </c>
      <c r="AF29" s="82" t="str">
        <f t="shared" si="16"/>
        <v>0</v>
      </c>
      <c r="AG29" s="80" t="b">
        <f t="shared" si="29"/>
        <v>0</v>
      </c>
      <c r="AH29" s="80">
        <f t="shared" si="30"/>
        <v>0</v>
      </c>
      <c r="AI29" s="80" t="str">
        <f t="shared" si="31"/>
        <v>0</v>
      </c>
      <c r="AJ29" s="80" t="b">
        <f t="shared" si="32"/>
        <v>0</v>
      </c>
      <c r="AK29" s="80" t="b">
        <f t="shared" si="33"/>
        <v>0</v>
      </c>
      <c r="AL29" s="80">
        <f t="shared" si="34"/>
        <v>0</v>
      </c>
      <c r="AM29" s="80" t="str">
        <f t="shared" si="35"/>
        <v>0</v>
      </c>
      <c r="AN29" s="83" t="b">
        <f t="shared" si="6"/>
        <v>0</v>
      </c>
      <c r="AO29" s="80" t="b">
        <f t="shared" si="36"/>
        <v>0</v>
      </c>
      <c r="AP29" s="80">
        <f t="shared" si="37"/>
        <v>0</v>
      </c>
      <c r="AQ29" s="80" t="str">
        <f t="shared" si="38"/>
        <v>0</v>
      </c>
      <c r="AR29" s="80">
        <f t="shared" si="39"/>
        <v>0</v>
      </c>
      <c r="AS29" s="81" t="str">
        <f t="shared" si="40"/>
        <v>0</v>
      </c>
    </row>
    <row r="30" spans="1:71" s="13" customFormat="1" ht="18" customHeight="1" thickBot="1" x14ac:dyDescent="0.5">
      <c r="A30" s="184" t="s">
        <v>3</v>
      </c>
      <c r="B30" s="96">
        <f>input1!B30</f>
        <v>0</v>
      </c>
      <c r="C30" s="111">
        <f>input1!C30</f>
        <v>0</v>
      </c>
      <c r="D30" s="112">
        <f>input1!D30</f>
        <v>0</v>
      </c>
      <c r="E30" s="113">
        <f>input1!E30</f>
        <v>0</v>
      </c>
      <c r="F30" s="233"/>
      <c r="G30" s="234"/>
      <c r="H30" s="234"/>
      <c r="I30" s="234"/>
      <c r="J30" s="235"/>
      <c r="K30" s="236"/>
      <c r="L30" s="234"/>
      <c r="M30" s="234"/>
      <c r="N30" s="234"/>
      <c r="O30" s="237"/>
      <c r="P30" s="238"/>
      <c r="Q30" s="234"/>
      <c r="R30" s="234"/>
      <c r="S30" s="234"/>
      <c r="T30" s="235"/>
      <c r="U30" s="236"/>
      <c r="V30" s="234"/>
      <c r="W30" s="234"/>
      <c r="X30" s="234"/>
      <c r="Y30" s="237"/>
      <c r="Z30" s="238"/>
      <c r="AA30" s="234"/>
      <c r="AB30" s="234"/>
      <c r="AC30" s="234"/>
      <c r="AD30" s="235"/>
      <c r="AE30" s="48">
        <f t="shared" si="15"/>
        <v>0</v>
      </c>
      <c r="AF30" s="82" t="str">
        <f t="shared" si="16"/>
        <v>0</v>
      </c>
      <c r="AG30" s="83" t="b">
        <f t="shared" si="29"/>
        <v>0</v>
      </c>
      <c r="AH30" s="80">
        <f t="shared" si="30"/>
        <v>0</v>
      </c>
      <c r="AI30" s="83" t="str">
        <f t="shared" si="31"/>
        <v>0</v>
      </c>
      <c r="AJ30" s="83" t="b">
        <f t="shared" si="32"/>
        <v>0</v>
      </c>
      <c r="AK30" s="83" t="b">
        <f t="shared" si="33"/>
        <v>0</v>
      </c>
      <c r="AL30" s="80">
        <f t="shared" si="34"/>
        <v>0</v>
      </c>
      <c r="AM30" s="83" t="str">
        <f t="shared" si="35"/>
        <v>0</v>
      </c>
      <c r="AN30" s="83" t="b">
        <f t="shared" si="6"/>
        <v>0</v>
      </c>
      <c r="AO30" s="83" t="b">
        <f t="shared" si="36"/>
        <v>0</v>
      </c>
      <c r="AP30" s="80">
        <f t="shared" si="37"/>
        <v>0</v>
      </c>
      <c r="AQ30" s="83" t="str">
        <f t="shared" si="38"/>
        <v>0</v>
      </c>
      <c r="AR30" s="80">
        <f t="shared" si="39"/>
        <v>0</v>
      </c>
      <c r="AS30" s="84" t="str">
        <f t="shared" si="40"/>
        <v>0</v>
      </c>
    </row>
    <row r="31" spans="1:71" s="13" customFormat="1" ht="18" customHeight="1" thickBot="1" x14ac:dyDescent="0.5">
      <c r="A31" s="98" t="s">
        <v>4</v>
      </c>
      <c r="B31" s="96">
        <f>input1!B31</f>
        <v>0</v>
      </c>
      <c r="C31" s="111">
        <f>input1!C31</f>
        <v>0</v>
      </c>
      <c r="D31" s="112">
        <f>input1!D31</f>
        <v>0</v>
      </c>
      <c r="E31" s="113">
        <f>input1!E31</f>
        <v>0</v>
      </c>
      <c r="F31" s="233"/>
      <c r="G31" s="234"/>
      <c r="H31" s="234"/>
      <c r="I31" s="234"/>
      <c r="J31" s="235"/>
      <c r="K31" s="236"/>
      <c r="L31" s="234"/>
      <c r="M31" s="234"/>
      <c r="N31" s="234"/>
      <c r="O31" s="237"/>
      <c r="P31" s="238"/>
      <c r="Q31" s="234"/>
      <c r="R31" s="234"/>
      <c r="S31" s="234"/>
      <c r="T31" s="235"/>
      <c r="U31" s="236"/>
      <c r="V31" s="234"/>
      <c r="W31" s="234"/>
      <c r="X31" s="234"/>
      <c r="Y31" s="237"/>
      <c r="Z31" s="238"/>
      <c r="AA31" s="234"/>
      <c r="AB31" s="234"/>
      <c r="AC31" s="234"/>
      <c r="AD31" s="235"/>
      <c r="AE31" s="48">
        <f t="shared" si="15"/>
        <v>0</v>
      </c>
      <c r="AF31" s="82" t="str">
        <f t="shared" si="16"/>
        <v>0</v>
      </c>
      <c r="AG31" s="83" t="b">
        <f t="shared" ref="AG31:AG39" si="41">IF(L31=3,1,IF(L31=2,2,IF(L31=1,3)))</f>
        <v>0</v>
      </c>
      <c r="AH31" s="80">
        <f t="shared" ref="AH31:AH39" si="42">J31+AG31+Q31+W31+AA31</f>
        <v>0</v>
      </c>
      <c r="AI31" s="83" t="str">
        <f t="shared" ref="AI31:AI39" si="43">IF(AH31=0,"0",AH31)</f>
        <v>0</v>
      </c>
      <c r="AJ31" s="83" t="b">
        <f t="shared" ref="AJ31:AJ39" si="44">IF(Z31=3,1,IF(Z31=2,2,IF(Z31=1,3)))</f>
        <v>0</v>
      </c>
      <c r="AK31" s="83" t="b">
        <f t="shared" ref="AK31:AK39" si="45">IF(AD31=3,1,IF(AD31=2,2,IF(AD31=1,3)))</f>
        <v>0</v>
      </c>
      <c r="AL31" s="80">
        <f t="shared" ref="AL31:AL39" si="46">G31+O31+T31+AJ31+AK31</f>
        <v>0</v>
      </c>
      <c r="AM31" s="83" t="str">
        <f t="shared" ref="AM31:AM39" si="47">IF(AL31=0,"0",AL31)</f>
        <v>0</v>
      </c>
      <c r="AN31" s="83" t="b">
        <f t="shared" si="6"/>
        <v>0</v>
      </c>
      <c r="AO31" s="83" t="b">
        <f t="shared" ref="AO31:AO39" si="48">IF(S31=3,1,IF(S31=2,2,IF(S31=1,3)))</f>
        <v>0</v>
      </c>
      <c r="AP31" s="80">
        <f t="shared" ref="AP31:AP39" si="49">K31+AN31+AO31+X31+AB31</f>
        <v>0</v>
      </c>
      <c r="AQ31" s="83" t="str">
        <f t="shared" ref="AQ31:AQ39" si="50">IF(AP31=0,"0",AP31)</f>
        <v>0</v>
      </c>
      <c r="AR31" s="80">
        <f t="shared" ref="AR31:AR39" si="51">F31+I31+N31+V31+Y31</f>
        <v>0</v>
      </c>
      <c r="AS31" s="84" t="str">
        <f t="shared" ref="AS31:AS39" si="52">IF(AR31=0,"0",AR31)</f>
        <v>0</v>
      </c>
    </row>
    <row r="32" spans="1:71" s="13" customFormat="1" ht="18" customHeight="1" thickBot="1" x14ac:dyDescent="0.5">
      <c r="A32" s="184" t="s">
        <v>5</v>
      </c>
      <c r="B32" s="96">
        <f>input1!B32</f>
        <v>0</v>
      </c>
      <c r="C32" s="111">
        <f>input1!C32</f>
        <v>0</v>
      </c>
      <c r="D32" s="112">
        <f>input1!D32</f>
        <v>0</v>
      </c>
      <c r="E32" s="113">
        <f>input1!E32</f>
        <v>0</v>
      </c>
      <c r="F32" s="233"/>
      <c r="G32" s="234"/>
      <c r="H32" s="234"/>
      <c r="I32" s="234"/>
      <c r="J32" s="235"/>
      <c r="K32" s="236"/>
      <c r="L32" s="234"/>
      <c r="M32" s="234"/>
      <c r="N32" s="234"/>
      <c r="O32" s="237"/>
      <c r="P32" s="238"/>
      <c r="Q32" s="234"/>
      <c r="R32" s="234"/>
      <c r="S32" s="234"/>
      <c r="T32" s="235"/>
      <c r="U32" s="236"/>
      <c r="V32" s="234"/>
      <c r="W32" s="234"/>
      <c r="X32" s="234"/>
      <c r="Y32" s="237"/>
      <c r="Z32" s="238"/>
      <c r="AA32" s="234"/>
      <c r="AB32" s="234"/>
      <c r="AC32" s="234"/>
      <c r="AD32" s="235"/>
      <c r="AE32" s="48">
        <f t="shared" si="15"/>
        <v>0</v>
      </c>
      <c r="AF32" s="82" t="str">
        <f t="shared" si="16"/>
        <v>0</v>
      </c>
      <c r="AG32" s="83" t="b">
        <f t="shared" si="41"/>
        <v>0</v>
      </c>
      <c r="AH32" s="80">
        <f t="shared" si="42"/>
        <v>0</v>
      </c>
      <c r="AI32" s="83" t="str">
        <f t="shared" si="43"/>
        <v>0</v>
      </c>
      <c r="AJ32" s="83" t="b">
        <f t="shared" si="44"/>
        <v>0</v>
      </c>
      <c r="AK32" s="83" t="b">
        <f t="shared" si="45"/>
        <v>0</v>
      </c>
      <c r="AL32" s="80">
        <f t="shared" si="46"/>
        <v>0</v>
      </c>
      <c r="AM32" s="83" t="str">
        <f t="shared" si="47"/>
        <v>0</v>
      </c>
      <c r="AN32" s="83" t="b">
        <f t="shared" si="6"/>
        <v>0</v>
      </c>
      <c r="AO32" s="83" t="b">
        <f t="shared" si="48"/>
        <v>0</v>
      </c>
      <c r="AP32" s="80">
        <f t="shared" si="49"/>
        <v>0</v>
      </c>
      <c r="AQ32" s="83" t="str">
        <f t="shared" si="50"/>
        <v>0</v>
      </c>
      <c r="AR32" s="80">
        <f t="shared" si="51"/>
        <v>0</v>
      </c>
      <c r="AS32" s="84" t="str">
        <f t="shared" si="52"/>
        <v>0</v>
      </c>
    </row>
    <row r="33" spans="1:45" s="13" customFormat="1" ht="18" customHeight="1" thickBot="1" x14ac:dyDescent="0.5">
      <c r="A33" s="98" t="s">
        <v>6</v>
      </c>
      <c r="B33" s="96">
        <f>input1!B33</f>
        <v>0</v>
      </c>
      <c r="C33" s="111">
        <f>input1!C33</f>
        <v>0</v>
      </c>
      <c r="D33" s="112">
        <f>input1!D33</f>
        <v>0</v>
      </c>
      <c r="E33" s="113">
        <f>input1!E33</f>
        <v>0</v>
      </c>
      <c r="F33" s="233"/>
      <c r="G33" s="234"/>
      <c r="H33" s="234"/>
      <c r="I33" s="234"/>
      <c r="J33" s="235"/>
      <c r="K33" s="236"/>
      <c r="L33" s="234"/>
      <c r="M33" s="234"/>
      <c r="N33" s="234"/>
      <c r="O33" s="237"/>
      <c r="P33" s="238"/>
      <c r="Q33" s="234"/>
      <c r="R33" s="234"/>
      <c r="S33" s="234"/>
      <c r="T33" s="235"/>
      <c r="U33" s="236"/>
      <c r="V33" s="234"/>
      <c r="W33" s="234"/>
      <c r="X33" s="234"/>
      <c r="Y33" s="237"/>
      <c r="Z33" s="238"/>
      <c r="AA33" s="234"/>
      <c r="AB33" s="234"/>
      <c r="AC33" s="234"/>
      <c r="AD33" s="235"/>
      <c r="AE33" s="48">
        <f t="shared" si="15"/>
        <v>0</v>
      </c>
      <c r="AF33" s="82" t="str">
        <f t="shared" si="16"/>
        <v>0</v>
      </c>
      <c r="AG33" s="83" t="b">
        <f t="shared" si="41"/>
        <v>0</v>
      </c>
      <c r="AH33" s="80">
        <f t="shared" si="42"/>
        <v>0</v>
      </c>
      <c r="AI33" s="83" t="str">
        <f t="shared" si="43"/>
        <v>0</v>
      </c>
      <c r="AJ33" s="83" t="b">
        <f t="shared" si="44"/>
        <v>0</v>
      </c>
      <c r="AK33" s="83" t="b">
        <f t="shared" si="45"/>
        <v>0</v>
      </c>
      <c r="AL33" s="80">
        <f t="shared" si="46"/>
        <v>0</v>
      </c>
      <c r="AM33" s="83" t="str">
        <f t="shared" si="47"/>
        <v>0</v>
      </c>
      <c r="AN33" s="83" t="b">
        <f t="shared" si="6"/>
        <v>0</v>
      </c>
      <c r="AO33" s="83" t="b">
        <f t="shared" si="48"/>
        <v>0</v>
      </c>
      <c r="AP33" s="80">
        <f t="shared" si="49"/>
        <v>0</v>
      </c>
      <c r="AQ33" s="83" t="str">
        <f t="shared" si="50"/>
        <v>0</v>
      </c>
      <c r="AR33" s="80">
        <f t="shared" si="51"/>
        <v>0</v>
      </c>
      <c r="AS33" s="84" t="str">
        <f t="shared" si="52"/>
        <v>0</v>
      </c>
    </row>
    <row r="34" spans="1:45" s="13" customFormat="1" ht="18" customHeight="1" thickBot="1" x14ac:dyDescent="0.5">
      <c r="A34" s="184" t="s">
        <v>7</v>
      </c>
      <c r="B34" s="96">
        <f>input1!B34</f>
        <v>0</v>
      </c>
      <c r="C34" s="111">
        <f>input1!C34</f>
        <v>0</v>
      </c>
      <c r="D34" s="112">
        <f>input1!D34</f>
        <v>0</v>
      </c>
      <c r="E34" s="113">
        <f>input1!E34</f>
        <v>0</v>
      </c>
      <c r="F34" s="233"/>
      <c r="G34" s="234"/>
      <c r="H34" s="234"/>
      <c r="I34" s="234"/>
      <c r="J34" s="235"/>
      <c r="K34" s="236"/>
      <c r="L34" s="234"/>
      <c r="M34" s="234"/>
      <c r="N34" s="234"/>
      <c r="O34" s="237"/>
      <c r="P34" s="238"/>
      <c r="Q34" s="234"/>
      <c r="R34" s="234"/>
      <c r="S34" s="234"/>
      <c r="T34" s="235"/>
      <c r="U34" s="236"/>
      <c r="V34" s="234"/>
      <c r="W34" s="234"/>
      <c r="X34" s="234"/>
      <c r="Y34" s="237"/>
      <c r="Z34" s="238"/>
      <c r="AA34" s="234"/>
      <c r="AB34" s="234"/>
      <c r="AC34" s="234"/>
      <c r="AD34" s="235"/>
      <c r="AE34" s="48">
        <f t="shared" si="15"/>
        <v>0</v>
      </c>
      <c r="AF34" s="82" t="str">
        <f t="shared" si="16"/>
        <v>0</v>
      </c>
      <c r="AG34" s="83" t="b">
        <f t="shared" si="41"/>
        <v>0</v>
      </c>
      <c r="AH34" s="80">
        <f t="shared" si="42"/>
        <v>0</v>
      </c>
      <c r="AI34" s="83" t="str">
        <f t="shared" si="43"/>
        <v>0</v>
      </c>
      <c r="AJ34" s="83" t="b">
        <f t="shared" si="44"/>
        <v>0</v>
      </c>
      <c r="AK34" s="83" t="b">
        <f t="shared" si="45"/>
        <v>0</v>
      </c>
      <c r="AL34" s="80">
        <f t="shared" si="46"/>
        <v>0</v>
      </c>
      <c r="AM34" s="83" t="str">
        <f t="shared" si="47"/>
        <v>0</v>
      </c>
      <c r="AN34" s="83" t="b">
        <f t="shared" si="6"/>
        <v>0</v>
      </c>
      <c r="AO34" s="83" t="b">
        <f t="shared" si="48"/>
        <v>0</v>
      </c>
      <c r="AP34" s="80">
        <f t="shared" si="49"/>
        <v>0</v>
      </c>
      <c r="AQ34" s="83" t="str">
        <f t="shared" si="50"/>
        <v>0</v>
      </c>
      <c r="AR34" s="80">
        <f t="shared" si="51"/>
        <v>0</v>
      </c>
      <c r="AS34" s="84" t="str">
        <f t="shared" si="52"/>
        <v>0</v>
      </c>
    </row>
    <row r="35" spans="1:45" s="13" customFormat="1" ht="18" customHeight="1" thickBot="1" x14ac:dyDescent="0.5">
      <c r="A35" s="98" t="s">
        <v>8</v>
      </c>
      <c r="B35" s="96">
        <f>input1!B35</f>
        <v>0</v>
      </c>
      <c r="C35" s="111">
        <f>input1!C35</f>
        <v>0</v>
      </c>
      <c r="D35" s="112">
        <f>input1!D35</f>
        <v>0</v>
      </c>
      <c r="E35" s="113">
        <f>input1!E35</f>
        <v>0</v>
      </c>
      <c r="F35" s="233"/>
      <c r="G35" s="234"/>
      <c r="H35" s="234"/>
      <c r="I35" s="234"/>
      <c r="J35" s="235"/>
      <c r="K35" s="236"/>
      <c r="L35" s="234"/>
      <c r="M35" s="234"/>
      <c r="N35" s="234"/>
      <c r="O35" s="237"/>
      <c r="P35" s="238"/>
      <c r="Q35" s="234"/>
      <c r="R35" s="234"/>
      <c r="S35" s="234"/>
      <c r="T35" s="235"/>
      <c r="U35" s="236"/>
      <c r="V35" s="234"/>
      <c r="W35" s="234"/>
      <c r="X35" s="234"/>
      <c r="Y35" s="237"/>
      <c r="Z35" s="238"/>
      <c r="AA35" s="234"/>
      <c r="AB35" s="234"/>
      <c r="AC35" s="234"/>
      <c r="AD35" s="235"/>
      <c r="AE35" s="48">
        <f t="shared" si="15"/>
        <v>0</v>
      </c>
      <c r="AF35" s="82" t="str">
        <f t="shared" si="16"/>
        <v>0</v>
      </c>
      <c r="AG35" s="83" t="b">
        <f t="shared" si="41"/>
        <v>0</v>
      </c>
      <c r="AH35" s="80">
        <f t="shared" si="42"/>
        <v>0</v>
      </c>
      <c r="AI35" s="83" t="str">
        <f t="shared" si="43"/>
        <v>0</v>
      </c>
      <c r="AJ35" s="83" t="b">
        <f t="shared" si="44"/>
        <v>0</v>
      </c>
      <c r="AK35" s="83" t="b">
        <f t="shared" si="45"/>
        <v>0</v>
      </c>
      <c r="AL35" s="80">
        <f t="shared" si="46"/>
        <v>0</v>
      </c>
      <c r="AM35" s="83" t="str">
        <f t="shared" si="47"/>
        <v>0</v>
      </c>
      <c r="AN35" s="83" t="b">
        <f t="shared" si="6"/>
        <v>0</v>
      </c>
      <c r="AO35" s="83" t="b">
        <f t="shared" si="48"/>
        <v>0</v>
      </c>
      <c r="AP35" s="80">
        <f t="shared" si="49"/>
        <v>0</v>
      </c>
      <c r="AQ35" s="83" t="str">
        <f t="shared" si="50"/>
        <v>0</v>
      </c>
      <c r="AR35" s="80">
        <f t="shared" si="51"/>
        <v>0</v>
      </c>
      <c r="AS35" s="84" t="str">
        <f t="shared" si="52"/>
        <v>0</v>
      </c>
    </row>
    <row r="36" spans="1:45" s="13" customFormat="1" ht="18" customHeight="1" thickBot="1" x14ac:dyDescent="0.5">
      <c r="A36" s="184" t="s">
        <v>9</v>
      </c>
      <c r="B36" s="96">
        <f>input1!B36</f>
        <v>0</v>
      </c>
      <c r="C36" s="111">
        <f>input1!C36</f>
        <v>0</v>
      </c>
      <c r="D36" s="112">
        <f>input1!D36</f>
        <v>0</v>
      </c>
      <c r="E36" s="113">
        <f>input1!E36</f>
        <v>0</v>
      </c>
      <c r="F36" s="233"/>
      <c r="G36" s="234"/>
      <c r="H36" s="234"/>
      <c r="I36" s="234"/>
      <c r="J36" s="235"/>
      <c r="K36" s="236"/>
      <c r="L36" s="234"/>
      <c r="M36" s="234"/>
      <c r="N36" s="234"/>
      <c r="O36" s="237"/>
      <c r="P36" s="238"/>
      <c r="Q36" s="234"/>
      <c r="R36" s="234"/>
      <c r="S36" s="234"/>
      <c r="T36" s="235"/>
      <c r="U36" s="236"/>
      <c r="V36" s="234"/>
      <c r="W36" s="234"/>
      <c r="X36" s="234"/>
      <c r="Y36" s="237"/>
      <c r="Z36" s="238"/>
      <c r="AA36" s="234"/>
      <c r="AB36" s="234"/>
      <c r="AC36" s="234"/>
      <c r="AD36" s="235"/>
      <c r="AE36" s="48">
        <f t="shared" si="15"/>
        <v>0</v>
      </c>
      <c r="AF36" s="82" t="str">
        <f t="shared" si="16"/>
        <v>0</v>
      </c>
      <c r="AG36" s="83" t="b">
        <f t="shared" si="41"/>
        <v>0</v>
      </c>
      <c r="AH36" s="80">
        <f t="shared" si="42"/>
        <v>0</v>
      </c>
      <c r="AI36" s="83" t="str">
        <f t="shared" si="43"/>
        <v>0</v>
      </c>
      <c r="AJ36" s="83" t="b">
        <f t="shared" si="44"/>
        <v>0</v>
      </c>
      <c r="AK36" s="83" t="b">
        <f t="shared" si="45"/>
        <v>0</v>
      </c>
      <c r="AL36" s="80">
        <f t="shared" si="46"/>
        <v>0</v>
      </c>
      <c r="AM36" s="83" t="str">
        <f t="shared" si="47"/>
        <v>0</v>
      </c>
      <c r="AN36" s="83" t="b">
        <f t="shared" si="6"/>
        <v>0</v>
      </c>
      <c r="AO36" s="83" t="b">
        <f t="shared" si="48"/>
        <v>0</v>
      </c>
      <c r="AP36" s="80">
        <f t="shared" si="49"/>
        <v>0</v>
      </c>
      <c r="AQ36" s="83" t="str">
        <f t="shared" si="50"/>
        <v>0</v>
      </c>
      <c r="AR36" s="80">
        <f t="shared" si="51"/>
        <v>0</v>
      </c>
      <c r="AS36" s="84" t="str">
        <f t="shared" si="52"/>
        <v>0</v>
      </c>
    </row>
    <row r="37" spans="1:45" s="13" customFormat="1" ht="18" customHeight="1" thickBot="1" x14ac:dyDescent="0.5">
      <c r="A37" s="98" t="s">
        <v>10</v>
      </c>
      <c r="B37" s="96">
        <f>input1!B37</f>
        <v>0</v>
      </c>
      <c r="C37" s="111">
        <f>input1!C37</f>
        <v>0</v>
      </c>
      <c r="D37" s="112">
        <f>input1!D37</f>
        <v>0</v>
      </c>
      <c r="E37" s="113">
        <f>input1!E37</f>
        <v>0</v>
      </c>
      <c r="F37" s="233"/>
      <c r="G37" s="234"/>
      <c r="H37" s="234"/>
      <c r="I37" s="234"/>
      <c r="J37" s="235"/>
      <c r="K37" s="236"/>
      <c r="L37" s="234"/>
      <c r="M37" s="234"/>
      <c r="N37" s="234"/>
      <c r="O37" s="237"/>
      <c r="P37" s="238"/>
      <c r="Q37" s="234"/>
      <c r="R37" s="234"/>
      <c r="S37" s="234"/>
      <c r="T37" s="235"/>
      <c r="U37" s="236"/>
      <c r="V37" s="234"/>
      <c r="W37" s="234"/>
      <c r="X37" s="234"/>
      <c r="Y37" s="237"/>
      <c r="Z37" s="238"/>
      <c r="AA37" s="234"/>
      <c r="AB37" s="234"/>
      <c r="AC37" s="234"/>
      <c r="AD37" s="235"/>
      <c r="AE37" s="48">
        <f t="shared" si="15"/>
        <v>0</v>
      </c>
      <c r="AF37" s="82" t="str">
        <f t="shared" si="16"/>
        <v>0</v>
      </c>
      <c r="AG37" s="83" t="b">
        <f t="shared" si="41"/>
        <v>0</v>
      </c>
      <c r="AH37" s="80">
        <f t="shared" si="42"/>
        <v>0</v>
      </c>
      <c r="AI37" s="83" t="str">
        <f t="shared" si="43"/>
        <v>0</v>
      </c>
      <c r="AJ37" s="83" t="b">
        <f t="shared" si="44"/>
        <v>0</v>
      </c>
      <c r="AK37" s="83" t="b">
        <f t="shared" si="45"/>
        <v>0</v>
      </c>
      <c r="AL37" s="80">
        <f t="shared" si="46"/>
        <v>0</v>
      </c>
      <c r="AM37" s="83" t="str">
        <f t="shared" si="47"/>
        <v>0</v>
      </c>
      <c r="AN37" s="83" t="b">
        <f t="shared" si="6"/>
        <v>0</v>
      </c>
      <c r="AO37" s="83" t="b">
        <f t="shared" si="48"/>
        <v>0</v>
      </c>
      <c r="AP37" s="80">
        <f t="shared" si="49"/>
        <v>0</v>
      </c>
      <c r="AQ37" s="83" t="str">
        <f t="shared" si="50"/>
        <v>0</v>
      </c>
      <c r="AR37" s="80">
        <f t="shared" si="51"/>
        <v>0</v>
      </c>
      <c r="AS37" s="84" t="str">
        <f t="shared" si="52"/>
        <v>0</v>
      </c>
    </row>
    <row r="38" spans="1:45" s="13" customFormat="1" ht="18" customHeight="1" thickBot="1" x14ac:dyDescent="0.5">
      <c r="A38" s="184" t="s">
        <v>11</v>
      </c>
      <c r="B38" s="96">
        <f>input1!B38</f>
        <v>0</v>
      </c>
      <c r="C38" s="111">
        <f>input1!C38</f>
        <v>0</v>
      </c>
      <c r="D38" s="112">
        <f>input1!D38</f>
        <v>0</v>
      </c>
      <c r="E38" s="113">
        <f>input1!E38</f>
        <v>0</v>
      </c>
      <c r="F38" s="233"/>
      <c r="G38" s="234"/>
      <c r="H38" s="234"/>
      <c r="I38" s="234"/>
      <c r="J38" s="235"/>
      <c r="K38" s="236"/>
      <c r="L38" s="234"/>
      <c r="M38" s="234"/>
      <c r="N38" s="234"/>
      <c r="O38" s="237"/>
      <c r="P38" s="238"/>
      <c r="Q38" s="234"/>
      <c r="R38" s="234"/>
      <c r="S38" s="234"/>
      <c r="T38" s="235"/>
      <c r="U38" s="236"/>
      <c r="V38" s="234"/>
      <c r="W38" s="234"/>
      <c r="X38" s="234"/>
      <c r="Y38" s="237"/>
      <c r="Z38" s="238"/>
      <c r="AA38" s="234"/>
      <c r="AB38" s="234"/>
      <c r="AC38" s="234"/>
      <c r="AD38" s="235"/>
      <c r="AE38" s="48">
        <f t="shared" si="15"/>
        <v>0</v>
      </c>
      <c r="AF38" s="82" t="str">
        <f t="shared" si="16"/>
        <v>0</v>
      </c>
      <c r="AG38" s="83" t="b">
        <f t="shared" si="41"/>
        <v>0</v>
      </c>
      <c r="AH38" s="80">
        <f t="shared" si="42"/>
        <v>0</v>
      </c>
      <c r="AI38" s="83" t="str">
        <f t="shared" si="43"/>
        <v>0</v>
      </c>
      <c r="AJ38" s="83" t="b">
        <f t="shared" si="44"/>
        <v>0</v>
      </c>
      <c r="AK38" s="83" t="b">
        <f t="shared" si="45"/>
        <v>0</v>
      </c>
      <c r="AL38" s="80">
        <f t="shared" si="46"/>
        <v>0</v>
      </c>
      <c r="AM38" s="83" t="str">
        <f t="shared" si="47"/>
        <v>0</v>
      </c>
      <c r="AN38" s="83" t="b">
        <f t="shared" si="6"/>
        <v>0</v>
      </c>
      <c r="AO38" s="83" t="b">
        <f t="shared" si="48"/>
        <v>0</v>
      </c>
      <c r="AP38" s="80">
        <f t="shared" si="49"/>
        <v>0</v>
      </c>
      <c r="AQ38" s="83" t="str">
        <f t="shared" si="50"/>
        <v>0</v>
      </c>
      <c r="AR38" s="80">
        <f t="shared" si="51"/>
        <v>0</v>
      </c>
      <c r="AS38" s="84" t="str">
        <f t="shared" si="52"/>
        <v>0</v>
      </c>
    </row>
    <row r="39" spans="1:45" s="13" customFormat="1" ht="18" customHeight="1" x14ac:dyDescent="0.45">
      <c r="A39" s="98" t="s">
        <v>12</v>
      </c>
      <c r="B39" s="96">
        <f>input1!B39</f>
        <v>0</v>
      </c>
      <c r="C39" s="111">
        <f>input1!C39</f>
        <v>0</v>
      </c>
      <c r="D39" s="112">
        <f>input1!D39</f>
        <v>0</v>
      </c>
      <c r="E39" s="113">
        <f>input1!E39</f>
        <v>0</v>
      </c>
      <c r="F39" s="233"/>
      <c r="G39" s="234"/>
      <c r="H39" s="234"/>
      <c r="I39" s="234"/>
      <c r="J39" s="235"/>
      <c r="K39" s="236"/>
      <c r="L39" s="234"/>
      <c r="M39" s="234"/>
      <c r="N39" s="234"/>
      <c r="O39" s="237"/>
      <c r="P39" s="238"/>
      <c r="Q39" s="234"/>
      <c r="R39" s="234"/>
      <c r="S39" s="234"/>
      <c r="T39" s="235"/>
      <c r="U39" s="236"/>
      <c r="V39" s="234"/>
      <c r="W39" s="234"/>
      <c r="X39" s="234"/>
      <c r="Y39" s="237"/>
      <c r="Z39" s="238"/>
      <c r="AA39" s="234"/>
      <c r="AB39" s="234"/>
      <c r="AC39" s="234"/>
      <c r="AD39" s="235"/>
      <c r="AE39" s="48">
        <f t="shared" si="15"/>
        <v>0</v>
      </c>
      <c r="AF39" s="82" t="str">
        <f t="shared" si="16"/>
        <v>0</v>
      </c>
      <c r="AG39" s="83" t="b">
        <f t="shared" si="41"/>
        <v>0</v>
      </c>
      <c r="AH39" s="80">
        <f t="shared" si="42"/>
        <v>0</v>
      </c>
      <c r="AI39" s="83" t="str">
        <f t="shared" si="43"/>
        <v>0</v>
      </c>
      <c r="AJ39" s="83" t="b">
        <f t="shared" si="44"/>
        <v>0</v>
      </c>
      <c r="AK39" s="83" t="b">
        <f t="shared" si="45"/>
        <v>0</v>
      </c>
      <c r="AL39" s="80">
        <f t="shared" si="46"/>
        <v>0</v>
      </c>
      <c r="AM39" s="83" t="str">
        <f t="shared" si="47"/>
        <v>0</v>
      </c>
      <c r="AN39" s="83" t="b">
        <f t="shared" si="6"/>
        <v>0</v>
      </c>
      <c r="AO39" s="83" t="b">
        <f t="shared" si="48"/>
        <v>0</v>
      </c>
      <c r="AP39" s="80">
        <f t="shared" si="49"/>
        <v>0</v>
      </c>
      <c r="AQ39" s="83" t="str">
        <f t="shared" si="50"/>
        <v>0</v>
      </c>
      <c r="AR39" s="80">
        <f t="shared" si="51"/>
        <v>0</v>
      </c>
      <c r="AS39" s="84" t="str">
        <f t="shared" si="52"/>
        <v>0</v>
      </c>
    </row>
    <row r="40" spans="1:45" s="13" customFormat="1" ht="18" customHeight="1" x14ac:dyDescent="0.45">
      <c r="A40" s="185"/>
      <c r="B40" s="96"/>
      <c r="C40" s="111"/>
      <c r="D40" s="112"/>
      <c r="E40" s="113"/>
      <c r="F40" s="52"/>
      <c r="G40" s="53"/>
      <c r="H40" s="53"/>
      <c r="I40" s="53"/>
      <c r="J40" s="54"/>
      <c r="K40" s="55"/>
      <c r="L40" s="53"/>
      <c r="M40" s="53"/>
      <c r="N40" s="53"/>
      <c r="O40" s="56"/>
      <c r="P40" s="57"/>
      <c r="Q40" s="53"/>
      <c r="R40" s="53"/>
      <c r="S40" s="53"/>
      <c r="T40" s="54"/>
      <c r="U40" s="55"/>
      <c r="V40" s="53"/>
      <c r="W40" s="53"/>
      <c r="X40" s="53"/>
      <c r="Y40" s="56"/>
      <c r="Z40" s="57"/>
      <c r="AA40" s="53"/>
      <c r="AB40" s="53"/>
      <c r="AC40" s="53"/>
      <c r="AD40" s="54"/>
      <c r="AE40" s="48"/>
      <c r="AF40" s="82"/>
      <c r="AG40" s="83"/>
      <c r="AH40" s="80"/>
      <c r="AI40" s="83"/>
      <c r="AJ40" s="83"/>
      <c r="AK40" s="83"/>
      <c r="AL40" s="80"/>
      <c r="AM40" s="83"/>
      <c r="AN40" s="83"/>
      <c r="AO40" s="83"/>
      <c r="AP40" s="80"/>
      <c r="AQ40" s="83"/>
      <c r="AR40" s="80"/>
      <c r="AS40" s="84"/>
    </row>
    <row r="41" spans="1:45" s="13" customFormat="1" ht="18" customHeight="1" x14ac:dyDescent="0.45">
      <c r="A41" s="187"/>
      <c r="B41" s="96"/>
      <c r="C41" s="111"/>
      <c r="D41" s="112"/>
      <c r="E41" s="113"/>
      <c r="F41" s="36"/>
      <c r="G41" s="37"/>
      <c r="H41" s="37"/>
      <c r="I41" s="37"/>
      <c r="J41" s="38"/>
      <c r="K41" s="39"/>
      <c r="L41" s="37"/>
      <c r="M41" s="37"/>
      <c r="N41" s="37"/>
      <c r="O41" s="40"/>
      <c r="P41" s="41"/>
      <c r="Q41" s="37"/>
      <c r="R41" s="37"/>
      <c r="S41" s="37"/>
      <c r="T41" s="38"/>
      <c r="U41" s="39"/>
      <c r="V41" s="37"/>
      <c r="W41" s="37"/>
      <c r="X41" s="37"/>
      <c r="Y41" s="40"/>
      <c r="Z41" s="41"/>
      <c r="AA41" s="37"/>
      <c r="AB41" s="37"/>
      <c r="AC41" s="37"/>
      <c r="AD41" s="38"/>
      <c r="AE41" s="48"/>
      <c r="AF41" s="82"/>
      <c r="AG41" s="83"/>
      <c r="AH41" s="80"/>
      <c r="AI41" s="83"/>
      <c r="AJ41" s="83"/>
      <c r="AK41" s="83"/>
      <c r="AL41" s="80"/>
      <c r="AM41" s="83"/>
      <c r="AN41" s="83"/>
      <c r="AO41" s="83"/>
      <c r="AP41" s="80"/>
      <c r="AQ41" s="83"/>
      <c r="AR41" s="80"/>
      <c r="AS41" s="84"/>
    </row>
    <row r="42" spans="1:45" s="13" customFormat="1" ht="18" customHeight="1" thickBot="1" x14ac:dyDescent="0.5">
      <c r="A42" s="188"/>
      <c r="B42" s="97"/>
      <c r="C42" s="114"/>
      <c r="D42" s="115"/>
      <c r="E42" s="116"/>
      <c r="F42" s="42"/>
      <c r="G42" s="43"/>
      <c r="H42" s="43"/>
      <c r="I42" s="43"/>
      <c r="J42" s="44"/>
      <c r="K42" s="50"/>
      <c r="L42" s="43"/>
      <c r="M42" s="43"/>
      <c r="N42" s="43"/>
      <c r="O42" s="51"/>
      <c r="P42" s="45"/>
      <c r="Q42" s="43"/>
      <c r="R42" s="43"/>
      <c r="S42" s="43"/>
      <c r="T42" s="44"/>
      <c r="U42" s="50"/>
      <c r="V42" s="43"/>
      <c r="W42" s="43"/>
      <c r="X42" s="43"/>
      <c r="Y42" s="51"/>
      <c r="Z42" s="45"/>
      <c r="AA42" s="43"/>
      <c r="AB42" s="43"/>
      <c r="AC42" s="43"/>
      <c r="AD42" s="44"/>
      <c r="AE42" s="48"/>
      <c r="AF42" s="85"/>
      <c r="AG42" s="86"/>
      <c r="AH42" s="80"/>
      <c r="AI42" s="86"/>
      <c r="AJ42" s="86"/>
      <c r="AK42" s="86"/>
      <c r="AL42" s="80"/>
      <c r="AM42" s="86"/>
      <c r="AN42" s="86"/>
      <c r="AO42" s="86"/>
      <c r="AP42" s="80"/>
      <c r="AQ42" s="86"/>
      <c r="AR42" s="80"/>
      <c r="AS42" s="87"/>
    </row>
    <row r="43" spans="1:45" s="13" customFormat="1" ht="18" customHeight="1" thickBot="1" x14ac:dyDescent="0.5">
      <c r="A43" s="190"/>
      <c r="B43" s="97"/>
      <c r="C43" s="114"/>
      <c r="D43" s="115"/>
      <c r="E43" s="116"/>
      <c r="F43" s="42"/>
      <c r="G43" s="43"/>
      <c r="H43" s="43"/>
      <c r="I43" s="43"/>
      <c r="J43" s="44"/>
      <c r="K43" s="50"/>
      <c r="L43" s="43"/>
      <c r="M43" s="43"/>
      <c r="N43" s="43"/>
      <c r="O43" s="51"/>
      <c r="P43" s="45"/>
      <c r="Q43" s="43"/>
      <c r="R43" s="43"/>
      <c r="S43" s="43"/>
      <c r="T43" s="44"/>
      <c r="U43" s="50"/>
      <c r="V43" s="43"/>
      <c r="W43" s="43"/>
      <c r="X43" s="43"/>
      <c r="Y43" s="51"/>
      <c r="Z43" s="45"/>
      <c r="AA43" s="43"/>
      <c r="AB43" s="43"/>
      <c r="AC43" s="43"/>
      <c r="AD43" s="44"/>
      <c r="AE43" s="48"/>
      <c r="AF43" s="85"/>
      <c r="AG43" s="86"/>
      <c r="AH43" s="80"/>
      <c r="AI43" s="86"/>
      <c r="AJ43" s="86"/>
      <c r="AK43" s="86"/>
      <c r="AL43" s="80"/>
      <c r="AM43" s="86"/>
      <c r="AN43" s="86"/>
      <c r="AO43" s="86"/>
      <c r="AP43" s="80"/>
      <c r="AQ43" s="86"/>
      <c r="AR43" s="80"/>
      <c r="AS43" s="87"/>
    </row>
    <row r="44" spans="1:45" ht="21" thickBot="1" x14ac:dyDescent="0.45"/>
    <row r="45" spans="1:45" ht="27" thickBot="1" x14ac:dyDescent="0.6">
      <c r="D45" s="108" t="s">
        <v>55</v>
      </c>
      <c r="E45" s="109"/>
      <c r="F45" s="109"/>
      <c r="G45" s="109"/>
      <c r="H45" s="109"/>
      <c r="I45" s="109"/>
      <c r="J45" s="110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45" right="0.2" top="0.98425196850393704" bottom="0.98425196850393704" header="0.51181102362204722" footer="0.51181102362204722"/>
  <pageSetup paperSize="9" scale="53" orientation="landscape" horizontalDpi="4294967293" verticalDpi="0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7"/>
  <sheetViews>
    <sheetView view="pageBreakPreview" topLeftCell="B31" zoomScale="110" zoomScaleNormal="100" zoomScaleSheetLayoutView="110" workbookViewId="0">
      <selection activeCell="AS27" sqref="A1:AS2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2.85546875" style="2" hidden="1" customWidth="1"/>
    <col min="32" max="32" width="3.7109375" style="2" customWidth="1"/>
    <col min="33" max="33" width="2" style="2" hidden="1" customWidth="1"/>
    <col min="34" max="34" width="3.7109375" style="2" hidden="1" customWidth="1"/>
    <col min="35" max="35" width="3.140625" style="2" customWidth="1"/>
    <col min="36" max="36" width="2.5703125" style="2" hidden="1" customWidth="1"/>
    <col min="37" max="37" width="0.140625" style="2" hidden="1" customWidth="1"/>
    <col min="38" max="38" width="5.5703125" style="2" hidden="1" customWidth="1"/>
    <col min="39" max="39" width="3.7109375" style="2" customWidth="1"/>
    <col min="40" max="41" width="0.140625" style="2" hidden="1" customWidth="1"/>
    <col min="42" max="42" width="3.7109375" style="2" hidden="1" customWidth="1"/>
    <col min="43" max="43" width="3.7109375" style="2" customWidth="1"/>
    <col min="44" max="44" width="4.140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324" t="s">
        <v>26</v>
      </c>
      <c r="B1" s="325"/>
      <c r="C1" s="325"/>
      <c r="D1" s="325"/>
      <c r="E1" s="326"/>
      <c r="F1" s="324" t="s">
        <v>34</v>
      </c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  <c r="AE1" s="46"/>
      <c r="AF1" s="330" t="s">
        <v>17</v>
      </c>
      <c r="AG1" s="99"/>
      <c r="AH1" s="100"/>
      <c r="AI1" s="333" t="s">
        <v>27</v>
      </c>
      <c r="AJ1" s="101"/>
      <c r="AK1" s="99"/>
      <c r="AL1" s="99"/>
      <c r="AM1" s="336" t="s">
        <v>18</v>
      </c>
      <c r="AN1" s="99"/>
      <c r="AO1" s="99"/>
      <c r="AP1" s="100"/>
      <c r="AQ1" s="333" t="s">
        <v>19</v>
      </c>
      <c r="AR1" s="101"/>
      <c r="AS1" s="327" t="s">
        <v>28</v>
      </c>
    </row>
    <row r="2" spans="1:46" ht="21.75" thickBot="1" x14ac:dyDescent="0.5">
      <c r="A2" s="324" t="str">
        <f>input1!A2</f>
        <v>ชั้นมัธยมศึกษาปีที่ 4/2</v>
      </c>
      <c r="B2" s="325"/>
      <c r="C2" s="325"/>
      <c r="D2" s="325"/>
      <c r="E2" s="326"/>
      <c r="F2" s="324" t="s">
        <v>25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6"/>
      <c r="AE2" s="47"/>
      <c r="AF2" s="331"/>
      <c r="AG2" s="102"/>
      <c r="AH2" s="103"/>
      <c r="AI2" s="334"/>
      <c r="AJ2" s="104"/>
      <c r="AK2" s="102"/>
      <c r="AL2" s="102"/>
      <c r="AM2" s="337"/>
      <c r="AN2" s="102"/>
      <c r="AO2" s="102"/>
      <c r="AP2" s="103"/>
      <c r="AQ2" s="334"/>
      <c r="AR2" s="104"/>
      <c r="AS2" s="328"/>
    </row>
    <row r="3" spans="1:46" ht="21.75" thickBot="1" x14ac:dyDescent="0.5">
      <c r="A3" s="93" t="s">
        <v>21</v>
      </c>
      <c r="B3" s="94" t="s">
        <v>20</v>
      </c>
      <c r="C3" s="95" t="s">
        <v>82</v>
      </c>
      <c r="D3" s="94" t="s">
        <v>23</v>
      </c>
      <c r="E3" s="95" t="s">
        <v>24</v>
      </c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89">
        <v>7</v>
      </c>
      <c r="M3" s="89">
        <v>8</v>
      </c>
      <c r="N3" s="89">
        <v>9</v>
      </c>
      <c r="O3" s="92">
        <v>10</v>
      </c>
      <c r="P3" s="88">
        <v>11</v>
      </c>
      <c r="Q3" s="89">
        <v>12</v>
      </c>
      <c r="R3" s="89">
        <v>13</v>
      </c>
      <c r="S3" s="89">
        <v>14</v>
      </c>
      <c r="T3" s="90">
        <v>15</v>
      </c>
      <c r="U3" s="91">
        <v>16</v>
      </c>
      <c r="V3" s="89">
        <v>17</v>
      </c>
      <c r="W3" s="89">
        <v>18</v>
      </c>
      <c r="X3" s="89">
        <v>19</v>
      </c>
      <c r="Y3" s="92">
        <v>20</v>
      </c>
      <c r="Z3" s="88">
        <v>21</v>
      </c>
      <c r="AA3" s="89">
        <v>22</v>
      </c>
      <c r="AB3" s="89">
        <v>23</v>
      </c>
      <c r="AC3" s="89">
        <v>24</v>
      </c>
      <c r="AD3" s="90">
        <v>25</v>
      </c>
      <c r="AE3" s="47"/>
      <c r="AF3" s="332"/>
      <c r="AG3" s="105"/>
      <c r="AH3" s="106"/>
      <c r="AI3" s="335"/>
      <c r="AJ3" s="107"/>
      <c r="AK3" s="105"/>
      <c r="AL3" s="105"/>
      <c r="AM3" s="338"/>
      <c r="AN3" s="105"/>
      <c r="AO3" s="105"/>
      <c r="AP3" s="106"/>
      <c r="AQ3" s="335"/>
      <c r="AR3" s="107"/>
      <c r="AS3" s="329"/>
    </row>
    <row r="4" spans="1:46" s="13" customFormat="1" ht="18" customHeight="1" x14ac:dyDescent="0.45">
      <c r="A4" s="184" t="s">
        <v>66</v>
      </c>
      <c r="B4" s="96" t="str">
        <f>input1!B4</f>
        <v>42</v>
      </c>
      <c r="C4" s="111" t="str">
        <f>input1!C4</f>
        <v>01131</v>
      </c>
      <c r="D4" s="112" t="str">
        <f>input1!D4</f>
        <v>นายไกรสิทธิ์  ประสงค์ดี</v>
      </c>
      <c r="E4" s="113">
        <f>input1!E4</f>
        <v>1</v>
      </c>
      <c r="F4" s="7">
        <v>2</v>
      </c>
      <c r="G4" s="8">
        <v>1</v>
      </c>
      <c r="H4" s="8">
        <v>1</v>
      </c>
      <c r="I4" s="8">
        <v>2</v>
      </c>
      <c r="J4" s="9">
        <v>1</v>
      </c>
      <c r="K4" s="10">
        <v>2</v>
      </c>
      <c r="L4" s="8">
        <v>2</v>
      </c>
      <c r="M4" s="8">
        <v>2</v>
      </c>
      <c r="N4" s="8">
        <v>1</v>
      </c>
      <c r="O4" s="11">
        <v>2</v>
      </c>
      <c r="P4" s="7">
        <v>2</v>
      </c>
      <c r="Q4" s="8">
        <v>1</v>
      </c>
      <c r="R4" s="8">
        <v>1</v>
      </c>
      <c r="S4" s="8">
        <v>2</v>
      </c>
      <c r="T4" s="9">
        <v>2</v>
      </c>
      <c r="U4" s="10">
        <v>2</v>
      </c>
      <c r="V4" s="8">
        <v>1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2</v>
      </c>
      <c r="AE4" s="48">
        <f>H4+M4+R4+U4+AC4</f>
        <v>7</v>
      </c>
      <c r="AF4" s="79">
        <f t="shared" ref="AF4:AF21" si="0">IF(AE4=0,"0",AE4)</f>
        <v>7</v>
      </c>
      <c r="AG4" s="80">
        <f t="shared" ref="AG4:AG21" si="1">IF(L4=3,1,IF(L4=2,2,IF(L4=1,3)))</f>
        <v>2</v>
      </c>
      <c r="AH4" s="80">
        <f>J4+AG4+Q4+W4+AA4</f>
        <v>6</v>
      </c>
      <c r="AI4" s="80">
        <f t="shared" ref="AI4:AI21" si="2">IF(AH4=0,"0",AH4)</f>
        <v>6</v>
      </c>
      <c r="AJ4" s="80">
        <f t="shared" ref="AJ4:AJ21" si="3">IF(Z4=3,1,IF(Z4=2,2,IF(Z4=1,3)))</f>
        <v>2</v>
      </c>
      <c r="AK4" s="80">
        <f t="shared" ref="AK4:AK21" si="4">IF(AD4=3,1,IF(AD4=2,2,IF(AD4=1,3)))</f>
        <v>2</v>
      </c>
      <c r="AL4" s="80">
        <f>G4+O4+T4+AJ4+AK4</f>
        <v>9</v>
      </c>
      <c r="AM4" s="80">
        <f t="shared" ref="AM4:AM21" si="5">IF(AL4=0,"0",AL4)</f>
        <v>9</v>
      </c>
      <c r="AN4" s="80">
        <f t="shared" ref="AN4:AN21" si="6">IF(P4=3,1,IF(P4=2,2,IF(P4=1,3)))</f>
        <v>2</v>
      </c>
      <c r="AO4" s="80">
        <f t="shared" ref="AO4:AO21" si="7">IF(S4=3,1,IF(S4=2,2,IF(S4=1,3)))</f>
        <v>2</v>
      </c>
      <c r="AP4" s="80">
        <f>K4+AN4+AO4+X4+AB4</f>
        <v>8</v>
      </c>
      <c r="AQ4" s="80">
        <f t="shared" ref="AQ4:AQ21" si="8">IF(AP4=0,"0",AP4)</f>
        <v>8</v>
      </c>
      <c r="AR4" s="80">
        <f>F4+I4+N4+V4+Y4</f>
        <v>8</v>
      </c>
      <c r="AS4" s="81">
        <f t="shared" ref="AS4:AS21" si="9">IF(AR4=0,"0",AR4)</f>
        <v>8</v>
      </c>
      <c r="AT4" s="12"/>
    </row>
    <row r="5" spans="1:46" s="13" customFormat="1" ht="18" customHeight="1" x14ac:dyDescent="0.45">
      <c r="A5" s="98" t="s">
        <v>67</v>
      </c>
      <c r="B5" s="96" t="str">
        <f>input1!B5</f>
        <v>42</v>
      </c>
      <c r="C5" s="111" t="str">
        <f>input1!C5</f>
        <v>00979</v>
      </c>
      <c r="D5" s="112" t="str">
        <f>input1!D5</f>
        <v>นายจตุรพล  โพธ์งาม</v>
      </c>
      <c r="E5" s="113">
        <f>input1!E5</f>
        <v>1</v>
      </c>
      <c r="F5" s="17">
        <v>2</v>
      </c>
      <c r="G5" s="18">
        <v>1</v>
      </c>
      <c r="H5" s="18">
        <v>1</v>
      </c>
      <c r="I5" s="18">
        <v>2</v>
      </c>
      <c r="J5" s="19">
        <v>1</v>
      </c>
      <c r="K5" s="20">
        <v>2</v>
      </c>
      <c r="L5" s="18">
        <v>2</v>
      </c>
      <c r="M5" s="18">
        <v>1</v>
      </c>
      <c r="N5" s="18">
        <v>2</v>
      </c>
      <c r="O5" s="21">
        <v>1</v>
      </c>
      <c r="P5" s="17">
        <v>3</v>
      </c>
      <c r="Q5" s="18">
        <v>1</v>
      </c>
      <c r="R5" s="18">
        <v>1</v>
      </c>
      <c r="S5" s="18">
        <v>2</v>
      </c>
      <c r="T5" s="19">
        <v>1</v>
      </c>
      <c r="U5" s="20">
        <v>1</v>
      </c>
      <c r="V5" s="18">
        <v>2</v>
      </c>
      <c r="W5" s="18">
        <v>1</v>
      </c>
      <c r="X5" s="18">
        <v>1</v>
      </c>
      <c r="Y5" s="21">
        <v>2</v>
      </c>
      <c r="Z5" s="17">
        <v>3</v>
      </c>
      <c r="AA5" s="18">
        <v>1</v>
      </c>
      <c r="AB5" s="18">
        <v>2</v>
      </c>
      <c r="AC5" s="18">
        <v>1</v>
      </c>
      <c r="AD5" s="19">
        <v>3</v>
      </c>
      <c r="AE5" s="48">
        <f t="shared" ref="AE5:AE21" si="10">H5+M5+R5+U5+AC5</f>
        <v>5</v>
      </c>
      <c r="AF5" s="82">
        <f t="shared" si="0"/>
        <v>5</v>
      </c>
      <c r="AG5" s="83">
        <f t="shared" si="1"/>
        <v>2</v>
      </c>
      <c r="AH5" s="80">
        <f t="shared" ref="AH5:AH21" si="11">J5+AG5+Q5+W5+AA5</f>
        <v>6</v>
      </c>
      <c r="AI5" s="83">
        <f t="shared" si="2"/>
        <v>6</v>
      </c>
      <c r="AJ5" s="83">
        <f t="shared" si="3"/>
        <v>1</v>
      </c>
      <c r="AK5" s="83">
        <f t="shared" si="4"/>
        <v>1</v>
      </c>
      <c r="AL5" s="80">
        <f t="shared" ref="AL5:AL21" si="12">G5+O5+T5+AJ5+AK5</f>
        <v>5</v>
      </c>
      <c r="AM5" s="83">
        <f t="shared" si="5"/>
        <v>5</v>
      </c>
      <c r="AN5" s="83">
        <f t="shared" si="6"/>
        <v>1</v>
      </c>
      <c r="AO5" s="83">
        <f t="shared" si="7"/>
        <v>2</v>
      </c>
      <c r="AP5" s="80">
        <f t="shared" ref="AP5:AP21" si="13">K5+AN5+AO5+X5+AB5</f>
        <v>8</v>
      </c>
      <c r="AQ5" s="83">
        <f t="shared" si="8"/>
        <v>8</v>
      </c>
      <c r="AR5" s="80">
        <f t="shared" ref="AR5:AR21" si="14">F5+I5+N5+V5+Y5</f>
        <v>10</v>
      </c>
      <c r="AS5" s="84">
        <f t="shared" si="9"/>
        <v>10</v>
      </c>
      <c r="AT5" s="12"/>
    </row>
    <row r="6" spans="1:46" s="13" customFormat="1" ht="18" customHeight="1" x14ac:dyDescent="0.45">
      <c r="A6" s="184" t="s">
        <v>68</v>
      </c>
      <c r="B6" s="96" t="str">
        <f>input1!B6</f>
        <v>42</v>
      </c>
      <c r="C6" s="111" t="str">
        <f>input1!C6</f>
        <v>01664</v>
      </c>
      <c r="D6" s="112" t="str">
        <f>input1!D6</f>
        <v>นายเตชะวิทย์  ศรีบุญมา</v>
      </c>
      <c r="E6" s="113">
        <f>input1!E6</f>
        <v>1</v>
      </c>
      <c r="F6" s="17">
        <v>2</v>
      </c>
      <c r="G6" s="18">
        <v>1</v>
      </c>
      <c r="H6" s="18">
        <v>1</v>
      </c>
      <c r="I6" s="18">
        <v>2</v>
      </c>
      <c r="J6" s="19">
        <v>1</v>
      </c>
      <c r="K6" s="20">
        <v>1</v>
      </c>
      <c r="L6" s="18">
        <v>3</v>
      </c>
      <c r="M6" s="18">
        <v>2</v>
      </c>
      <c r="N6" s="18">
        <v>3</v>
      </c>
      <c r="O6" s="21">
        <v>1</v>
      </c>
      <c r="P6" s="17">
        <v>3</v>
      </c>
      <c r="Q6" s="18">
        <v>2</v>
      </c>
      <c r="R6" s="18">
        <v>1</v>
      </c>
      <c r="S6" s="18">
        <v>3</v>
      </c>
      <c r="T6" s="19">
        <v>1</v>
      </c>
      <c r="U6" s="20">
        <v>3</v>
      </c>
      <c r="V6" s="18">
        <v>2</v>
      </c>
      <c r="W6" s="18">
        <v>1</v>
      </c>
      <c r="X6" s="18">
        <v>1</v>
      </c>
      <c r="Y6" s="21">
        <v>3</v>
      </c>
      <c r="Z6" s="17">
        <v>3</v>
      </c>
      <c r="AA6" s="18">
        <v>1</v>
      </c>
      <c r="AB6" s="18">
        <v>3</v>
      </c>
      <c r="AC6" s="18">
        <v>1</v>
      </c>
      <c r="AD6" s="19">
        <v>3</v>
      </c>
      <c r="AE6" s="48">
        <f t="shared" si="10"/>
        <v>8</v>
      </c>
      <c r="AF6" s="82">
        <f t="shared" si="0"/>
        <v>8</v>
      </c>
      <c r="AG6" s="83">
        <f t="shared" si="1"/>
        <v>1</v>
      </c>
      <c r="AH6" s="80">
        <f t="shared" si="11"/>
        <v>6</v>
      </c>
      <c r="AI6" s="83">
        <f t="shared" si="2"/>
        <v>6</v>
      </c>
      <c r="AJ6" s="83">
        <f t="shared" si="3"/>
        <v>1</v>
      </c>
      <c r="AK6" s="83">
        <f t="shared" si="4"/>
        <v>1</v>
      </c>
      <c r="AL6" s="80">
        <f t="shared" si="12"/>
        <v>5</v>
      </c>
      <c r="AM6" s="83">
        <f t="shared" si="5"/>
        <v>5</v>
      </c>
      <c r="AN6" s="83">
        <f t="shared" si="6"/>
        <v>1</v>
      </c>
      <c r="AO6" s="83">
        <f t="shared" si="7"/>
        <v>1</v>
      </c>
      <c r="AP6" s="80">
        <f t="shared" si="13"/>
        <v>7</v>
      </c>
      <c r="AQ6" s="83">
        <f t="shared" si="8"/>
        <v>7</v>
      </c>
      <c r="AR6" s="80">
        <f t="shared" si="14"/>
        <v>12</v>
      </c>
      <c r="AS6" s="84">
        <f t="shared" si="9"/>
        <v>12</v>
      </c>
      <c r="AT6" s="12"/>
    </row>
    <row r="7" spans="1:46" s="13" customFormat="1" ht="18" customHeight="1" x14ac:dyDescent="0.45">
      <c r="A7" s="98" t="s">
        <v>69</v>
      </c>
      <c r="B7" s="96" t="str">
        <f>input1!B7</f>
        <v>42</v>
      </c>
      <c r="C7" s="111" t="str">
        <f>input1!C7</f>
        <v>01087</v>
      </c>
      <c r="D7" s="112" t="str">
        <f>input1!D7</f>
        <v>นายนิวัฒน์  น้ำเต้าไฟ</v>
      </c>
      <c r="E7" s="113">
        <f>input1!E7</f>
        <v>1</v>
      </c>
      <c r="F7" s="17">
        <v>3</v>
      </c>
      <c r="G7" s="18">
        <v>2</v>
      </c>
      <c r="H7" s="18">
        <v>1</v>
      </c>
      <c r="I7" s="18">
        <v>3</v>
      </c>
      <c r="J7" s="19">
        <v>3</v>
      </c>
      <c r="K7" s="20">
        <v>1</v>
      </c>
      <c r="L7" s="18">
        <v>2</v>
      </c>
      <c r="M7" s="18">
        <v>3</v>
      </c>
      <c r="N7" s="18">
        <v>3</v>
      </c>
      <c r="O7" s="21">
        <v>2</v>
      </c>
      <c r="P7" s="17">
        <v>3</v>
      </c>
      <c r="Q7" s="18">
        <v>3</v>
      </c>
      <c r="R7" s="18">
        <v>2</v>
      </c>
      <c r="S7" s="18">
        <v>3</v>
      </c>
      <c r="T7" s="19">
        <v>3</v>
      </c>
      <c r="U7" s="20">
        <v>2</v>
      </c>
      <c r="V7" s="18">
        <v>1</v>
      </c>
      <c r="W7" s="18">
        <v>3</v>
      </c>
      <c r="X7" s="18">
        <v>3</v>
      </c>
      <c r="Y7" s="21">
        <v>2</v>
      </c>
      <c r="Z7" s="17">
        <v>2</v>
      </c>
      <c r="AA7" s="18">
        <v>3</v>
      </c>
      <c r="AB7" s="18">
        <v>2</v>
      </c>
      <c r="AC7" s="18">
        <v>3</v>
      </c>
      <c r="AD7" s="19">
        <v>3</v>
      </c>
      <c r="AE7" s="48">
        <f t="shared" ref="AE7" si="15">H7+M7+R7+U7+AC7</f>
        <v>11</v>
      </c>
      <c r="AF7" s="82">
        <f t="shared" ref="AF7" si="16">IF(AE7=0,"0",AE7)</f>
        <v>11</v>
      </c>
      <c r="AG7" s="83">
        <f t="shared" ref="AG7" si="17">IF(L7=3,1,IF(L7=2,2,IF(L7=1,3)))</f>
        <v>2</v>
      </c>
      <c r="AH7" s="80">
        <f t="shared" ref="AH7" si="18">J7+AG7+Q7+W7+AA7</f>
        <v>14</v>
      </c>
      <c r="AI7" s="83">
        <f t="shared" ref="AI7" si="19">IF(AH7=0,"0",AH7)</f>
        <v>14</v>
      </c>
      <c r="AJ7" s="83">
        <f t="shared" ref="AJ7" si="20">IF(Z7=3,1,IF(Z7=2,2,IF(Z7=1,3)))</f>
        <v>2</v>
      </c>
      <c r="AK7" s="83">
        <f t="shared" ref="AK7" si="21">IF(AD7=3,1,IF(AD7=2,2,IF(AD7=1,3)))</f>
        <v>1</v>
      </c>
      <c r="AL7" s="80">
        <f t="shared" ref="AL7" si="22">G7+O7+T7+AJ7+AK7</f>
        <v>10</v>
      </c>
      <c r="AM7" s="83">
        <f t="shared" ref="AM7" si="23">IF(AL7=0,"0",AL7)</f>
        <v>10</v>
      </c>
      <c r="AN7" s="83">
        <f t="shared" ref="AN7" si="24">IF(P7=3,1,IF(P7=2,2,IF(P7=1,3)))</f>
        <v>1</v>
      </c>
      <c r="AO7" s="83">
        <f t="shared" ref="AO7" si="25">IF(S7=3,1,IF(S7=2,2,IF(S7=1,3)))</f>
        <v>1</v>
      </c>
      <c r="AP7" s="80">
        <f t="shared" ref="AP7" si="26">K7+AN7+AO7+X7+AB7</f>
        <v>8</v>
      </c>
      <c r="AQ7" s="83">
        <f t="shared" ref="AQ7" si="27">IF(AP7=0,"0",AP7)</f>
        <v>8</v>
      </c>
      <c r="AR7" s="80">
        <f t="shared" ref="AR7" si="28">F7+I7+N7+V7+Y7</f>
        <v>12</v>
      </c>
      <c r="AS7" s="84">
        <f t="shared" ref="AS7" si="29">IF(AR7=0,"0",AR7)</f>
        <v>12</v>
      </c>
      <c r="AT7" s="12"/>
    </row>
    <row r="8" spans="1:46" s="13" customFormat="1" ht="18" customHeight="1" thickBot="1" x14ac:dyDescent="0.5">
      <c r="A8" s="184" t="s">
        <v>70</v>
      </c>
      <c r="B8" s="220" t="str">
        <f>input1!B8</f>
        <v>42</v>
      </c>
      <c r="C8" s="221" t="str">
        <f>input1!C8</f>
        <v>01058</v>
      </c>
      <c r="D8" s="222" t="str">
        <f>input1!D8</f>
        <v>นายพงศกร  เมืองแก้ว</v>
      </c>
      <c r="E8" s="223">
        <f>input1!E8</f>
        <v>1</v>
      </c>
      <c r="F8" s="224">
        <v>3</v>
      </c>
      <c r="G8" s="225">
        <v>2</v>
      </c>
      <c r="H8" s="225">
        <v>2</v>
      </c>
      <c r="I8" s="225">
        <v>2</v>
      </c>
      <c r="J8" s="226">
        <v>3</v>
      </c>
      <c r="K8" s="227">
        <v>3</v>
      </c>
      <c r="L8" s="225">
        <v>1</v>
      </c>
      <c r="M8" s="225">
        <v>1</v>
      </c>
      <c r="N8" s="225">
        <v>2</v>
      </c>
      <c r="O8" s="228">
        <v>2</v>
      </c>
      <c r="P8" s="224">
        <v>2</v>
      </c>
      <c r="Q8" s="225">
        <v>2</v>
      </c>
      <c r="R8" s="225">
        <v>3</v>
      </c>
      <c r="S8" s="225">
        <v>3</v>
      </c>
      <c r="T8" s="226">
        <v>2</v>
      </c>
      <c r="U8" s="227">
        <v>1</v>
      </c>
      <c r="V8" s="225">
        <v>2</v>
      </c>
      <c r="W8" s="225">
        <v>2</v>
      </c>
      <c r="X8" s="225">
        <v>2</v>
      </c>
      <c r="Y8" s="228">
        <v>3</v>
      </c>
      <c r="Z8" s="224">
        <v>2</v>
      </c>
      <c r="AA8" s="225">
        <v>3</v>
      </c>
      <c r="AB8" s="225">
        <v>2</v>
      </c>
      <c r="AC8" s="225">
        <v>1</v>
      </c>
      <c r="AD8" s="226">
        <v>3</v>
      </c>
      <c r="AE8" s="48">
        <f t="shared" si="10"/>
        <v>8</v>
      </c>
      <c r="AF8" s="206">
        <f t="shared" si="0"/>
        <v>8</v>
      </c>
      <c r="AG8" s="207">
        <f t="shared" si="1"/>
        <v>3</v>
      </c>
      <c r="AH8" s="208">
        <f t="shared" si="11"/>
        <v>13</v>
      </c>
      <c r="AI8" s="207">
        <f t="shared" si="2"/>
        <v>13</v>
      </c>
      <c r="AJ8" s="207">
        <f t="shared" si="3"/>
        <v>2</v>
      </c>
      <c r="AK8" s="207">
        <f t="shared" si="4"/>
        <v>1</v>
      </c>
      <c r="AL8" s="208">
        <f t="shared" si="12"/>
        <v>9</v>
      </c>
      <c r="AM8" s="207">
        <f t="shared" si="5"/>
        <v>9</v>
      </c>
      <c r="AN8" s="207">
        <f t="shared" si="6"/>
        <v>2</v>
      </c>
      <c r="AO8" s="207">
        <f t="shared" si="7"/>
        <v>1</v>
      </c>
      <c r="AP8" s="208">
        <f t="shared" si="13"/>
        <v>10</v>
      </c>
      <c r="AQ8" s="207">
        <f t="shared" si="8"/>
        <v>10</v>
      </c>
      <c r="AR8" s="208">
        <f t="shared" si="14"/>
        <v>12</v>
      </c>
      <c r="AS8" s="209">
        <f t="shared" si="9"/>
        <v>12</v>
      </c>
      <c r="AT8" s="12"/>
    </row>
    <row r="9" spans="1:46" s="13" customFormat="1" ht="18" customHeight="1" x14ac:dyDescent="0.45">
      <c r="A9" s="98" t="s">
        <v>71</v>
      </c>
      <c r="B9" s="229" t="str">
        <f>input1!B9</f>
        <v>42</v>
      </c>
      <c r="C9" s="230" t="str">
        <f>input1!C9</f>
        <v>01094</v>
      </c>
      <c r="D9" s="231" t="str">
        <f>input1!D9</f>
        <v>นายภีรพล  อ้นเนียม</v>
      </c>
      <c r="E9" s="232">
        <f>input1!E9</f>
        <v>1</v>
      </c>
      <c r="F9" s="210">
        <v>3</v>
      </c>
      <c r="G9" s="211">
        <v>2</v>
      </c>
      <c r="H9" s="211">
        <v>1</v>
      </c>
      <c r="I9" s="211">
        <v>3</v>
      </c>
      <c r="J9" s="212">
        <v>1</v>
      </c>
      <c r="K9" s="213">
        <v>1</v>
      </c>
      <c r="L9" s="211">
        <v>2</v>
      </c>
      <c r="M9" s="211">
        <v>1</v>
      </c>
      <c r="N9" s="211">
        <v>2</v>
      </c>
      <c r="O9" s="214">
        <v>1</v>
      </c>
      <c r="P9" s="210">
        <v>3</v>
      </c>
      <c r="Q9" s="211">
        <v>1</v>
      </c>
      <c r="R9" s="211">
        <v>1</v>
      </c>
      <c r="S9" s="211">
        <v>2</v>
      </c>
      <c r="T9" s="212">
        <v>1</v>
      </c>
      <c r="U9" s="213">
        <v>1</v>
      </c>
      <c r="V9" s="211">
        <v>2</v>
      </c>
      <c r="W9" s="211">
        <v>1</v>
      </c>
      <c r="X9" s="211">
        <v>1</v>
      </c>
      <c r="Y9" s="214">
        <v>2</v>
      </c>
      <c r="Z9" s="210">
        <v>3</v>
      </c>
      <c r="AA9" s="211">
        <v>1</v>
      </c>
      <c r="AB9" s="211">
        <v>2</v>
      </c>
      <c r="AC9" s="211">
        <v>1</v>
      </c>
      <c r="AD9" s="212">
        <v>2</v>
      </c>
      <c r="AE9" s="215">
        <f t="shared" si="10"/>
        <v>5</v>
      </c>
      <c r="AF9" s="216">
        <f t="shared" si="0"/>
        <v>5</v>
      </c>
      <c r="AG9" s="217">
        <f t="shared" si="1"/>
        <v>2</v>
      </c>
      <c r="AH9" s="217">
        <f t="shared" si="11"/>
        <v>6</v>
      </c>
      <c r="AI9" s="217">
        <f t="shared" si="2"/>
        <v>6</v>
      </c>
      <c r="AJ9" s="217">
        <f t="shared" si="3"/>
        <v>1</v>
      </c>
      <c r="AK9" s="217">
        <f t="shared" si="4"/>
        <v>2</v>
      </c>
      <c r="AL9" s="217">
        <f t="shared" si="12"/>
        <v>7</v>
      </c>
      <c r="AM9" s="217">
        <f t="shared" si="5"/>
        <v>7</v>
      </c>
      <c r="AN9" s="217">
        <f t="shared" si="6"/>
        <v>1</v>
      </c>
      <c r="AO9" s="217">
        <f t="shared" si="7"/>
        <v>2</v>
      </c>
      <c r="AP9" s="217">
        <f t="shared" si="13"/>
        <v>7</v>
      </c>
      <c r="AQ9" s="217">
        <f t="shared" si="8"/>
        <v>7</v>
      </c>
      <c r="AR9" s="217">
        <f t="shared" si="14"/>
        <v>12</v>
      </c>
      <c r="AS9" s="218">
        <f t="shared" si="9"/>
        <v>12</v>
      </c>
      <c r="AT9" s="12"/>
    </row>
    <row r="10" spans="1:46" s="13" customFormat="1" ht="18" customHeight="1" x14ac:dyDescent="0.45">
      <c r="A10" s="184" t="s">
        <v>72</v>
      </c>
      <c r="B10" s="96" t="str">
        <f>input1!B10</f>
        <v>42</v>
      </c>
      <c r="C10" s="111" t="str">
        <f>input1!C10</f>
        <v>01023</v>
      </c>
      <c r="D10" s="112" t="str">
        <f>input1!D10</f>
        <v>นายสราวุธ  อ่อนละออ</v>
      </c>
      <c r="E10" s="113">
        <f>input1!E10</f>
        <v>1</v>
      </c>
      <c r="F10" s="17">
        <v>2</v>
      </c>
      <c r="G10" s="18">
        <v>2</v>
      </c>
      <c r="H10" s="18">
        <v>1</v>
      </c>
      <c r="I10" s="18">
        <v>2</v>
      </c>
      <c r="J10" s="19">
        <v>1</v>
      </c>
      <c r="K10" s="20">
        <v>1</v>
      </c>
      <c r="L10" s="18">
        <v>2</v>
      </c>
      <c r="M10" s="18">
        <v>1</v>
      </c>
      <c r="N10" s="18">
        <v>2</v>
      </c>
      <c r="O10" s="21">
        <v>1</v>
      </c>
      <c r="P10" s="17">
        <v>3</v>
      </c>
      <c r="Q10" s="18">
        <v>1</v>
      </c>
      <c r="R10" s="18">
        <v>1</v>
      </c>
      <c r="S10" s="18">
        <v>2</v>
      </c>
      <c r="T10" s="19">
        <v>1</v>
      </c>
      <c r="U10" s="20">
        <v>1</v>
      </c>
      <c r="V10" s="18">
        <v>2</v>
      </c>
      <c r="W10" s="18">
        <v>1</v>
      </c>
      <c r="X10" s="18">
        <v>1</v>
      </c>
      <c r="Y10" s="21">
        <v>2</v>
      </c>
      <c r="Z10" s="17">
        <v>2</v>
      </c>
      <c r="AA10" s="18">
        <v>1</v>
      </c>
      <c r="AB10" s="18">
        <v>2</v>
      </c>
      <c r="AC10" s="18">
        <v>1</v>
      </c>
      <c r="AD10" s="19">
        <v>2</v>
      </c>
      <c r="AE10" s="48">
        <f t="shared" si="10"/>
        <v>5</v>
      </c>
      <c r="AF10" s="82">
        <f t="shared" si="0"/>
        <v>5</v>
      </c>
      <c r="AG10" s="83">
        <f t="shared" si="1"/>
        <v>2</v>
      </c>
      <c r="AH10" s="80">
        <f t="shared" si="11"/>
        <v>6</v>
      </c>
      <c r="AI10" s="83">
        <f t="shared" si="2"/>
        <v>6</v>
      </c>
      <c r="AJ10" s="83">
        <f t="shared" si="3"/>
        <v>2</v>
      </c>
      <c r="AK10" s="83">
        <f t="shared" si="4"/>
        <v>2</v>
      </c>
      <c r="AL10" s="80">
        <f t="shared" si="12"/>
        <v>8</v>
      </c>
      <c r="AM10" s="83">
        <f t="shared" si="5"/>
        <v>8</v>
      </c>
      <c r="AN10" s="83">
        <f t="shared" si="6"/>
        <v>1</v>
      </c>
      <c r="AO10" s="83">
        <f t="shared" si="7"/>
        <v>2</v>
      </c>
      <c r="AP10" s="80">
        <f t="shared" si="13"/>
        <v>7</v>
      </c>
      <c r="AQ10" s="83">
        <f t="shared" si="8"/>
        <v>7</v>
      </c>
      <c r="AR10" s="80">
        <f t="shared" si="14"/>
        <v>10</v>
      </c>
      <c r="AS10" s="84">
        <f t="shared" si="9"/>
        <v>10</v>
      </c>
      <c r="AT10" s="12"/>
    </row>
    <row r="11" spans="1:46" s="13" customFormat="1" ht="18" customHeight="1" x14ac:dyDescent="0.45">
      <c r="A11" s="98" t="s">
        <v>73</v>
      </c>
      <c r="B11" s="96" t="str">
        <f>input1!B11</f>
        <v>42</v>
      </c>
      <c r="C11" s="111" t="str">
        <f>input1!C11</f>
        <v>00991</v>
      </c>
      <c r="D11" s="112" t="str">
        <f>input1!D11</f>
        <v>นายสุวรรณชัย  ศรีปิ่นเป้า</v>
      </c>
      <c r="E11" s="113">
        <f>input1!E11</f>
        <v>1</v>
      </c>
      <c r="F11" s="17">
        <v>3</v>
      </c>
      <c r="G11" s="18">
        <v>2</v>
      </c>
      <c r="H11" s="18">
        <v>1</v>
      </c>
      <c r="I11" s="18">
        <v>3</v>
      </c>
      <c r="J11" s="19">
        <v>1</v>
      </c>
      <c r="K11" s="20">
        <v>1</v>
      </c>
      <c r="L11" s="18">
        <v>2</v>
      </c>
      <c r="M11" s="18">
        <v>1</v>
      </c>
      <c r="N11" s="18">
        <v>2</v>
      </c>
      <c r="O11" s="21">
        <v>1</v>
      </c>
      <c r="P11" s="17">
        <v>3</v>
      </c>
      <c r="Q11" s="18">
        <v>1</v>
      </c>
      <c r="R11" s="18">
        <v>1</v>
      </c>
      <c r="S11" s="18">
        <v>2</v>
      </c>
      <c r="T11" s="19">
        <v>1</v>
      </c>
      <c r="U11" s="20">
        <v>1</v>
      </c>
      <c r="V11" s="18">
        <v>2</v>
      </c>
      <c r="W11" s="18">
        <v>1</v>
      </c>
      <c r="X11" s="18">
        <v>1</v>
      </c>
      <c r="Y11" s="21">
        <v>2</v>
      </c>
      <c r="Z11" s="17">
        <v>3</v>
      </c>
      <c r="AA11" s="18">
        <v>1</v>
      </c>
      <c r="AB11" s="18">
        <v>2</v>
      </c>
      <c r="AC11" s="18">
        <v>1</v>
      </c>
      <c r="AD11" s="19">
        <v>2</v>
      </c>
      <c r="AE11" s="48">
        <f t="shared" si="10"/>
        <v>5</v>
      </c>
      <c r="AF11" s="82">
        <f t="shared" si="0"/>
        <v>5</v>
      </c>
      <c r="AG11" s="83">
        <f t="shared" si="1"/>
        <v>2</v>
      </c>
      <c r="AH11" s="80">
        <f t="shared" si="11"/>
        <v>6</v>
      </c>
      <c r="AI11" s="83">
        <f t="shared" si="2"/>
        <v>6</v>
      </c>
      <c r="AJ11" s="83">
        <f t="shared" si="3"/>
        <v>1</v>
      </c>
      <c r="AK11" s="83">
        <f t="shared" si="4"/>
        <v>2</v>
      </c>
      <c r="AL11" s="80">
        <f t="shared" si="12"/>
        <v>7</v>
      </c>
      <c r="AM11" s="83">
        <f t="shared" si="5"/>
        <v>7</v>
      </c>
      <c r="AN11" s="83">
        <f t="shared" si="6"/>
        <v>1</v>
      </c>
      <c r="AO11" s="83">
        <f t="shared" si="7"/>
        <v>2</v>
      </c>
      <c r="AP11" s="80">
        <f t="shared" si="13"/>
        <v>7</v>
      </c>
      <c r="AQ11" s="83">
        <f t="shared" si="8"/>
        <v>7</v>
      </c>
      <c r="AR11" s="80">
        <f t="shared" si="14"/>
        <v>12</v>
      </c>
      <c r="AS11" s="84">
        <f t="shared" si="9"/>
        <v>12</v>
      </c>
      <c r="AT11" s="12"/>
    </row>
    <row r="12" spans="1:46" s="13" customFormat="1" ht="18" customHeight="1" x14ac:dyDescent="0.45">
      <c r="A12" s="184" t="s">
        <v>74</v>
      </c>
      <c r="B12" s="96" t="str">
        <f>input1!B12</f>
        <v>42</v>
      </c>
      <c r="C12" s="111" t="str">
        <f>input1!C12</f>
        <v>01066</v>
      </c>
      <c r="D12" s="112" t="str">
        <f>input1!D12</f>
        <v>นางสาวจอมขวัญ  เชียงมูล</v>
      </c>
      <c r="E12" s="113">
        <f>input1!E12</f>
        <v>2</v>
      </c>
      <c r="F12" s="52">
        <v>2</v>
      </c>
      <c r="G12" s="53">
        <v>2</v>
      </c>
      <c r="H12" s="53">
        <v>1</v>
      </c>
      <c r="I12" s="53">
        <v>2</v>
      </c>
      <c r="J12" s="54">
        <v>1</v>
      </c>
      <c r="K12" s="55">
        <v>1</v>
      </c>
      <c r="L12" s="53">
        <v>3</v>
      </c>
      <c r="M12" s="53">
        <v>1</v>
      </c>
      <c r="N12" s="53">
        <v>2</v>
      </c>
      <c r="O12" s="56">
        <v>1</v>
      </c>
      <c r="P12" s="57">
        <v>3</v>
      </c>
      <c r="Q12" s="53">
        <v>1</v>
      </c>
      <c r="R12" s="53">
        <v>1</v>
      </c>
      <c r="S12" s="53">
        <v>2</v>
      </c>
      <c r="T12" s="54">
        <v>1</v>
      </c>
      <c r="U12" s="55">
        <v>1</v>
      </c>
      <c r="V12" s="53">
        <v>2</v>
      </c>
      <c r="W12" s="53">
        <v>1</v>
      </c>
      <c r="X12" s="53">
        <v>1</v>
      </c>
      <c r="Y12" s="56">
        <v>2</v>
      </c>
      <c r="Z12" s="57">
        <v>2</v>
      </c>
      <c r="AA12" s="53">
        <v>1</v>
      </c>
      <c r="AB12" s="53">
        <v>2</v>
      </c>
      <c r="AC12" s="53">
        <v>1</v>
      </c>
      <c r="AD12" s="54">
        <v>2</v>
      </c>
      <c r="AE12" s="48">
        <f t="shared" si="10"/>
        <v>5</v>
      </c>
      <c r="AF12" s="82">
        <f t="shared" si="0"/>
        <v>5</v>
      </c>
      <c r="AG12" s="83">
        <f t="shared" si="1"/>
        <v>1</v>
      </c>
      <c r="AH12" s="80">
        <f t="shared" si="11"/>
        <v>5</v>
      </c>
      <c r="AI12" s="83">
        <f t="shared" si="2"/>
        <v>5</v>
      </c>
      <c r="AJ12" s="83">
        <f t="shared" si="3"/>
        <v>2</v>
      </c>
      <c r="AK12" s="83">
        <f t="shared" si="4"/>
        <v>2</v>
      </c>
      <c r="AL12" s="80">
        <f t="shared" si="12"/>
        <v>8</v>
      </c>
      <c r="AM12" s="83">
        <f t="shared" si="5"/>
        <v>8</v>
      </c>
      <c r="AN12" s="83">
        <f t="shared" si="6"/>
        <v>1</v>
      </c>
      <c r="AO12" s="83">
        <f t="shared" si="7"/>
        <v>2</v>
      </c>
      <c r="AP12" s="80">
        <f t="shared" si="13"/>
        <v>7</v>
      </c>
      <c r="AQ12" s="83">
        <f t="shared" si="8"/>
        <v>7</v>
      </c>
      <c r="AR12" s="80">
        <f t="shared" si="14"/>
        <v>10</v>
      </c>
      <c r="AS12" s="84">
        <f t="shared" si="9"/>
        <v>10</v>
      </c>
      <c r="AT12" s="12"/>
    </row>
    <row r="13" spans="1:46" s="13" customFormat="1" ht="18" customHeight="1" thickBot="1" x14ac:dyDescent="0.5">
      <c r="A13" s="98" t="s">
        <v>75</v>
      </c>
      <c r="B13" s="97" t="str">
        <f>input1!B13</f>
        <v>42</v>
      </c>
      <c r="C13" s="114" t="str">
        <f>input1!C13</f>
        <v>00994</v>
      </c>
      <c r="D13" s="115" t="str">
        <f>input1!D13</f>
        <v>นางสาวจุฑามาศ  วงษ์ธัญการณ์</v>
      </c>
      <c r="E13" s="116">
        <f>input1!E13</f>
        <v>2</v>
      </c>
      <c r="F13" s="52">
        <v>3</v>
      </c>
      <c r="G13" s="53">
        <v>2</v>
      </c>
      <c r="H13" s="53">
        <v>1</v>
      </c>
      <c r="I13" s="53">
        <v>2</v>
      </c>
      <c r="J13" s="54">
        <v>1</v>
      </c>
      <c r="K13" s="55">
        <v>1</v>
      </c>
      <c r="L13" s="53">
        <v>2</v>
      </c>
      <c r="M13" s="53">
        <v>1</v>
      </c>
      <c r="N13" s="53">
        <v>2</v>
      </c>
      <c r="O13" s="56">
        <v>2</v>
      </c>
      <c r="P13" s="57">
        <v>3</v>
      </c>
      <c r="Q13" s="53">
        <v>1</v>
      </c>
      <c r="R13" s="53">
        <v>1</v>
      </c>
      <c r="S13" s="53">
        <v>2</v>
      </c>
      <c r="T13" s="54">
        <v>2</v>
      </c>
      <c r="U13" s="55">
        <v>2</v>
      </c>
      <c r="V13" s="53">
        <v>2</v>
      </c>
      <c r="W13" s="53">
        <v>1</v>
      </c>
      <c r="X13" s="53">
        <v>1</v>
      </c>
      <c r="Y13" s="56">
        <v>2</v>
      </c>
      <c r="Z13" s="57">
        <v>2</v>
      </c>
      <c r="AA13" s="53">
        <v>1</v>
      </c>
      <c r="AB13" s="53">
        <v>2</v>
      </c>
      <c r="AC13" s="53">
        <v>1</v>
      </c>
      <c r="AD13" s="54">
        <v>2</v>
      </c>
      <c r="AE13" s="48">
        <f t="shared" ref="AE13" si="30">H13+M13+R13+U13+AC13</f>
        <v>6</v>
      </c>
      <c r="AF13" s="82">
        <f t="shared" ref="AF13" si="31">IF(AE13=0,"0",AE13)</f>
        <v>6</v>
      </c>
      <c r="AG13" s="83">
        <f t="shared" ref="AG13" si="32">IF(L13=3,1,IF(L13=2,2,IF(L13=1,3)))</f>
        <v>2</v>
      </c>
      <c r="AH13" s="80">
        <f t="shared" ref="AH13" si="33">J13+AG13+Q13+W13+AA13</f>
        <v>6</v>
      </c>
      <c r="AI13" s="83">
        <f t="shared" ref="AI13" si="34">IF(AH13=0,"0",AH13)</f>
        <v>6</v>
      </c>
      <c r="AJ13" s="83">
        <f t="shared" ref="AJ13" si="35">IF(Z13=3,1,IF(Z13=2,2,IF(Z13=1,3)))</f>
        <v>2</v>
      </c>
      <c r="AK13" s="83">
        <f t="shared" ref="AK13" si="36">IF(AD13=3,1,IF(AD13=2,2,IF(AD13=1,3)))</f>
        <v>2</v>
      </c>
      <c r="AL13" s="80">
        <f t="shared" ref="AL13" si="37">G13+O13+T13+AJ13+AK13</f>
        <v>10</v>
      </c>
      <c r="AM13" s="83">
        <f t="shared" ref="AM13" si="38">IF(AL13=0,"0",AL13)</f>
        <v>10</v>
      </c>
      <c r="AN13" s="83">
        <f t="shared" ref="AN13" si="39">IF(P13=3,1,IF(P13=2,2,IF(P13=1,3)))</f>
        <v>1</v>
      </c>
      <c r="AO13" s="83">
        <f t="shared" ref="AO13" si="40">IF(S13=3,1,IF(S13=2,2,IF(S13=1,3)))</f>
        <v>2</v>
      </c>
      <c r="AP13" s="80">
        <f t="shared" ref="AP13" si="41">K13+AN13+AO13+X13+AB13</f>
        <v>7</v>
      </c>
      <c r="AQ13" s="83">
        <f t="shared" ref="AQ13" si="42">IF(AP13=0,"0",AP13)</f>
        <v>7</v>
      </c>
      <c r="AR13" s="80">
        <f t="shared" ref="AR13" si="43">F13+I13+N13+V13+Y13</f>
        <v>11</v>
      </c>
      <c r="AS13" s="84">
        <f t="shared" ref="AS13" si="44">IF(AR13=0,"0",AR13)</f>
        <v>11</v>
      </c>
      <c r="AT13" s="12"/>
    </row>
    <row r="14" spans="1:46" s="13" customFormat="1" ht="18" customHeight="1" x14ac:dyDescent="0.45">
      <c r="A14" s="184" t="s">
        <v>76</v>
      </c>
      <c r="B14" s="96" t="str">
        <f>input1!B14</f>
        <v>42</v>
      </c>
      <c r="C14" s="111" t="str">
        <f>input1!C14</f>
        <v>01012</v>
      </c>
      <c r="D14" s="112" t="str">
        <f>input1!D14</f>
        <v>นางสาวณัฐชดาพร  เขียวเกิด</v>
      </c>
      <c r="E14" s="113">
        <f>input1!E14</f>
        <v>2</v>
      </c>
      <c r="F14" s="7">
        <v>2</v>
      </c>
      <c r="G14" s="8">
        <v>2</v>
      </c>
      <c r="H14" s="8">
        <v>2</v>
      </c>
      <c r="I14" s="8">
        <v>2</v>
      </c>
      <c r="J14" s="9">
        <v>2</v>
      </c>
      <c r="K14" s="10">
        <v>2</v>
      </c>
      <c r="L14" s="8">
        <v>3</v>
      </c>
      <c r="M14" s="8">
        <v>2</v>
      </c>
      <c r="N14" s="8">
        <v>2</v>
      </c>
      <c r="O14" s="11">
        <v>2</v>
      </c>
      <c r="P14" s="7">
        <v>3</v>
      </c>
      <c r="Q14" s="8">
        <v>2</v>
      </c>
      <c r="R14" s="8">
        <v>3</v>
      </c>
      <c r="S14" s="8">
        <v>2</v>
      </c>
      <c r="T14" s="9">
        <v>1</v>
      </c>
      <c r="U14" s="10">
        <v>3</v>
      </c>
      <c r="V14" s="8">
        <v>3</v>
      </c>
      <c r="W14" s="8">
        <v>1</v>
      </c>
      <c r="X14" s="8">
        <v>1</v>
      </c>
      <c r="Y14" s="11">
        <v>2</v>
      </c>
      <c r="Z14" s="7">
        <v>3</v>
      </c>
      <c r="AA14" s="8">
        <v>1</v>
      </c>
      <c r="AB14" s="8">
        <v>1</v>
      </c>
      <c r="AC14" s="8">
        <v>1</v>
      </c>
      <c r="AD14" s="9">
        <v>3</v>
      </c>
      <c r="AE14" s="48">
        <f t="shared" si="10"/>
        <v>11</v>
      </c>
      <c r="AF14" s="79">
        <f t="shared" si="0"/>
        <v>11</v>
      </c>
      <c r="AG14" s="80">
        <f t="shared" si="1"/>
        <v>1</v>
      </c>
      <c r="AH14" s="80">
        <f t="shared" si="11"/>
        <v>7</v>
      </c>
      <c r="AI14" s="80">
        <f t="shared" si="2"/>
        <v>7</v>
      </c>
      <c r="AJ14" s="80">
        <f t="shared" si="3"/>
        <v>1</v>
      </c>
      <c r="AK14" s="80">
        <f t="shared" si="4"/>
        <v>1</v>
      </c>
      <c r="AL14" s="80">
        <f t="shared" si="12"/>
        <v>7</v>
      </c>
      <c r="AM14" s="80">
        <f t="shared" si="5"/>
        <v>7</v>
      </c>
      <c r="AN14" s="80">
        <f t="shared" si="6"/>
        <v>1</v>
      </c>
      <c r="AO14" s="80">
        <f t="shared" si="7"/>
        <v>2</v>
      </c>
      <c r="AP14" s="80">
        <f t="shared" si="13"/>
        <v>7</v>
      </c>
      <c r="AQ14" s="80">
        <f t="shared" si="8"/>
        <v>7</v>
      </c>
      <c r="AR14" s="80">
        <f t="shared" si="14"/>
        <v>11</v>
      </c>
      <c r="AS14" s="81">
        <f t="shared" si="9"/>
        <v>11</v>
      </c>
      <c r="AT14" s="12"/>
    </row>
    <row r="15" spans="1:46" s="13" customFormat="1" ht="18" customHeight="1" x14ac:dyDescent="0.45">
      <c r="A15" s="98" t="s">
        <v>77</v>
      </c>
      <c r="B15" s="96" t="str">
        <f>input1!B15</f>
        <v>42</v>
      </c>
      <c r="C15" s="111" t="str">
        <f>input1!C15</f>
        <v>01069</v>
      </c>
      <c r="D15" s="112" t="str">
        <f>input1!D15</f>
        <v>นางสาวณิชานันท์  รุณจำรัส</v>
      </c>
      <c r="E15" s="113">
        <f>input1!E15</f>
        <v>2</v>
      </c>
      <c r="F15" s="52">
        <v>3</v>
      </c>
      <c r="G15" s="53">
        <v>1</v>
      </c>
      <c r="H15" s="53">
        <v>2</v>
      </c>
      <c r="I15" s="53">
        <v>3</v>
      </c>
      <c r="J15" s="54">
        <v>1</v>
      </c>
      <c r="K15" s="55">
        <v>1</v>
      </c>
      <c r="L15" s="53">
        <v>3</v>
      </c>
      <c r="M15" s="53">
        <v>2</v>
      </c>
      <c r="N15" s="53">
        <v>3</v>
      </c>
      <c r="O15" s="56">
        <v>1</v>
      </c>
      <c r="P15" s="57">
        <v>3</v>
      </c>
      <c r="Q15" s="53">
        <v>1</v>
      </c>
      <c r="R15" s="53">
        <v>2</v>
      </c>
      <c r="S15" s="53">
        <v>2</v>
      </c>
      <c r="T15" s="54">
        <v>1</v>
      </c>
      <c r="U15" s="55">
        <v>1</v>
      </c>
      <c r="V15" s="53">
        <v>3</v>
      </c>
      <c r="W15" s="53">
        <v>1</v>
      </c>
      <c r="X15" s="53">
        <v>1</v>
      </c>
      <c r="Y15" s="56">
        <v>3</v>
      </c>
      <c r="Z15" s="57">
        <v>3</v>
      </c>
      <c r="AA15" s="53">
        <v>1</v>
      </c>
      <c r="AB15" s="53">
        <v>2</v>
      </c>
      <c r="AC15" s="53">
        <v>2</v>
      </c>
      <c r="AD15" s="54">
        <v>3</v>
      </c>
      <c r="AE15" s="48">
        <f t="shared" si="10"/>
        <v>9</v>
      </c>
      <c r="AF15" s="82">
        <f t="shared" si="0"/>
        <v>9</v>
      </c>
      <c r="AG15" s="83">
        <f t="shared" si="1"/>
        <v>1</v>
      </c>
      <c r="AH15" s="80">
        <f t="shared" si="11"/>
        <v>5</v>
      </c>
      <c r="AI15" s="83">
        <f t="shared" si="2"/>
        <v>5</v>
      </c>
      <c r="AJ15" s="83">
        <f t="shared" si="3"/>
        <v>1</v>
      </c>
      <c r="AK15" s="83">
        <f t="shared" si="4"/>
        <v>1</v>
      </c>
      <c r="AL15" s="80">
        <f t="shared" si="12"/>
        <v>5</v>
      </c>
      <c r="AM15" s="83">
        <f t="shared" si="5"/>
        <v>5</v>
      </c>
      <c r="AN15" s="83">
        <f t="shared" si="6"/>
        <v>1</v>
      </c>
      <c r="AO15" s="83">
        <f t="shared" si="7"/>
        <v>2</v>
      </c>
      <c r="AP15" s="80">
        <f t="shared" si="13"/>
        <v>7</v>
      </c>
      <c r="AQ15" s="83">
        <f t="shared" si="8"/>
        <v>7</v>
      </c>
      <c r="AR15" s="80">
        <f t="shared" si="14"/>
        <v>15</v>
      </c>
      <c r="AS15" s="84">
        <f t="shared" si="9"/>
        <v>15</v>
      </c>
      <c r="AT15" s="12"/>
    </row>
    <row r="16" spans="1:46" s="13" customFormat="1" ht="18" customHeight="1" x14ac:dyDescent="0.45">
      <c r="A16" s="184" t="s">
        <v>78</v>
      </c>
      <c r="B16" s="96" t="str">
        <f>input1!B16</f>
        <v>42</v>
      </c>
      <c r="C16" s="111" t="str">
        <f>input1!C16</f>
        <v>01665</v>
      </c>
      <c r="D16" s="112" t="str">
        <f>input1!D16</f>
        <v>นางสาวธนพร  วทัญญู</v>
      </c>
      <c r="E16" s="113">
        <f>input1!E16</f>
        <v>2</v>
      </c>
      <c r="F16" s="17">
        <v>2</v>
      </c>
      <c r="G16" s="18">
        <v>1</v>
      </c>
      <c r="H16" s="18">
        <v>2</v>
      </c>
      <c r="I16" s="18">
        <v>2</v>
      </c>
      <c r="J16" s="19">
        <v>2</v>
      </c>
      <c r="K16" s="20">
        <v>1</v>
      </c>
      <c r="L16" s="18">
        <v>1</v>
      </c>
      <c r="M16" s="18">
        <v>2</v>
      </c>
      <c r="N16" s="18">
        <v>2</v>
      </c>
      <c r="O16" s="21">
        <v>1</v>
      </c>
      <c r="P16" s="17">
        <v>3</v>
      </c>
      <c r="Q16" s="18">
        <v>1</v>
      </c>
      <c r="R16" s="18">
        <v>1</v>
      </c>
      <c r="S16" s="18">
        <v>2</v>
      </c>
      <c r="T16" s="19">
        <v>1</v>
      </c>
      <c r="U16" s="20">
        <v>1</v>
      </c>
      <c r="V16" s="18">
        <v>3</v>
      </c>
      <c r="W16" s="18">
        <v>2</v>
      </c>
      <c r="X16" s="18">
        <v>1</v>
      </c>
      <c r="Y16" s="21">
        <v>2</v>
      </c>
      <c r="Z16" s="17">
        <v>2</v>
      </c>
      <c r="AA16" s="18">
        <v>1</v>
      </c>
      <c r="AB16" s="18">
        <v>2</v>
      </c>
      <c r="AC16" s="18">
        <v>2</v>
      </c>
      <c r="AD16" s="19">
        <v>2</v>
      </c>
      <c r="AE16" s="48">
        <f t="shared" si="10"/>
        <v>8</v>
      </c>
      <c r="AF16" s="82">
        <f t="shared" si="0"/>
        <v>8</v>
      </c>
      <c r="AG16" s="83">
        <f t="shared" si="1"/>
        <v>3</v>
      </c>
      <c r="AH16" s="80">
        <f t="shared" si="11"/>
        <v>9</v>
      </c>
      <c r="AI16" s="83">
        <f t="shared" si="2"/>
        <v>9</v>
      </c>
      <c r="AJ16" s="83">
        <f t="shared" si="3"/>
        <v>2</v>
      </c>
      <c r="AK16" s="83">
        <f t="shared" si="4"/>
        <v>2</v>
      </c>
      <c r="AL16" s="80">
        <f t="shared" si="12"/>
        <v>7</v>
      </c>
      <c r="AM16" s="83">
        <f t="shared" si="5"/>
        <v>7</v>
      </c>
      <c r="AN16" s="83">
        <f t="shared" si="6"/>
        <v>1</v>
      </c>
      <c r="AO16" s="83">
        <f t="shared" si="7"/>
        <v>2</v>
      </c>
      <c r="AP16" s="80">
        <f t="shared" si="13"/>
        <v>7</v>
      </c>
      <c r="AQ16" s="83">
        <f t="shared" si="8"/>
        <v>7</v>
      </c>
      <c r="AR16" s="80">
        <f t="shared" si="14"/>
        <v>11</v>
      </c>
      <c r="AS16" s="84">
        <f t="shared" si="9"/>
        <v>11</v>
      </c>
      <c r="AT16" s="12"/>
    </row>
    <row r="17" spans="1:71" s="13" customFormat="1" ht="18" customHeight="1" x14ac:dyDescent="0.45">
      <c r="A17" s="98" t="s">
        <v>79</v>
      </c>
      <c r="B17" s="96" t="str">
        <f>input1!B17</f>
        <v>42</v>
      </c>
      <c r="C17" s="111" t="str">
        <f>input1!C17</f>
        <v>01666</v>
      </c>
      <c r="D17" s="112" t="str">
        <f>input1!D17</f>
        <v>นางสาวธันยพร  อินจันทร์</v>
      </c>
      <c r="E17" s="113">
        <f>input1!E17</f>
        <v>2</v>
      </c>
      <c r="F17" s="17">
        <v>2</v>
      </c>
      <c r="G17" s="18">
        <v>2</v>
      </c>
      <c r="H17" s="18">
        <v>1</v>
      </c>
      <c r="I17" s="18">
        <v>2</v>
      </c>
      <c r="J17" s="19">
        <v>1</v>
      </c>
      <c r="K17" s="20">
        <v>1</v>
      </c>
      <c r="L17" s="18">
        <v>1</v>
      </c>
      <c r="M17" s="18">
        <v>2</v>
      </c>
      <c r="N17" s="18">
        <v>2</v>
      </c>
      <c r="O17" s="21">
        <v>1</v>
      </c>
      <c r="P17" s="17">
        <v>2</v>
      </c>
      <c r="Q17" s="18">
        <v>1</v>
      </c>
      <c r="R17" s="18">
        <v>1</v>
      </c>
      <c r="S17" s="18">
        <v>2</v>
      </c>
      <c r="T17" s="19">
        <v>1</v>
      </c>
      <c r="U17" s="20">
        <v>2</v>
      </c>
      <c r="V17" s="18">
        <v>2</v>
      </c>
      <c r="W17" s="18">
        <v>1</v>
      </c>
      <c r="X17" s="18">
        <v>1</v>
      </c>
      <c r="Y17" s="21">
        <v>2</v>
      </c>
      <c r="Z17" s="17">
        <v>2</v>
      </c>
      <c r="AA17" s="18">
        <v>1</v>
      </c>
      <c r="AB17" s="18">
        <v>1</v>
      </c>
      <c r="AC17" s="18">
        <v>2</v>
      </c>
      <c r="AD17" s="19">
        <v>2</v>
      </c>
      <c r="AE17" s="48">
        <f t="shared" ref="AE17" si="45">H17+M17+R17+U17+AC17</f>
        <v>8</v>
      </c>
      <c r="AF17" s="82">
        <f t="shared" ref="AF17" si="46">IF(AE17=0,"0",AE17)</f>
        <v>8</v>
      </c>
      <c r="AG17" s="83">
        <f t="shared" ref="AG17" si="47">IF(L17=3,1,IF(L17=2,2,IF(L17=1,3)))</f>
        <v>3</v>
      </c>
      <c r="AH17" s="80">
        <f t="shared" ref="AH17" si="48">J17+AG17+Q17+W17+AA17</f>
        <v>7</v>
      </c>
      <c r="AI17" s="83">
        <f t="shared" ref="AI17" si="49">IF(AH17=0,"0",AH17)</f>
        <v>7</v>
      </c>
      <c r="AJ17" s="83">
        <f t="shared" ref="AJ17" si="50">IF(Z17=3,1,IF(Z17=2,2,IF(Z17=1,3)))</f>
        <v>2</v>
      </c>
      <c r="AK17" s="83">
        <f t="shared" ref="AK17" si="51">IF(AD17=3,1,IF(AD17=2,2,IF(AD17=1,3)))</f>
        <v>2</v>
      </c>
      <c r="AL17" s="80">
        <f t="shared" ref="AL17" si="52">G17+O17+T17+AJ17+AK17</f>
        <v>8</v>
      </c>
      <c r="AM17" s="83">
        <f t="shared" ref="AM17" si="53">IF(AL17=0,"0",AL17)</f>
        <v>8</v>
      </c>
      <c r="AN17" s="83">
        <f t="shared" ref="AN17" si="54">IF(P17=3,1,IF(P17=2,2,IF(P17=1,3)))</f>
        <v>2</v>
      </c>
      <c r="AO17" s="83">
        <f t="shared" ref="AO17" si="55">IF(S17=3,1,IF(S17=2,2,IF(S17=1,3)))</f>
        <v>2</v>
      </c>
      <c r="AP17" s="80">
        <f t="shared" ref="AP17" si="56">K17+AN17+AO17+X17+AB17</f>
        <v>7</v>
      </c>
      <c r="AQ17" s="83">
        <f t="shared" ref="AQ17" si="57">IF(AP17=0,"0",AP17)</f>
        <v>7</v>
      </c>
      <c r="AR17" s="80">
        <f t="shared" ref="AR17" si="58">F17+I17+N17+V17+Y17</f>
        <v>10</v>
      </c>
      <c r="AS17" s="84">
        <f t="shared" ref="AS17" si="59">IF(AR17=0,"0",AR17)</f>
        <v>10</v>
      </c>
      <c r="AT17" s="12"/>
    </row>
    <row r="18" spans="1:71" s="13" customFormat="1" ht="18" customHeight="1" thickBot="1" x14ac:dyDescent="0.5">
      <c r="A18" s="184" t="s">
        <v>80</v>
      </c>
      <c r="B18" s="220" t="str">
        <f>input1!B18</f>
        <v>42</v>
      </c>
      <c r="C18" s="221" t="str">
        <f>input1!C18</f>
        <v>01484</v>
      </c>
      <c r="D18" s="222" t="str">
        <f>input1!D18</f>
        <v>นางสาวปาริฉัตร  พันทุกัม</v>
      </c>
      <c r="E18" s="223">
        <f>input1!E18</f>
        <v>2</v>
      </c>
      <c r="F18" s="224">
        <v>3</v>
      </c>
      <c r="G18" s="225">
        <v>2</v>
      </c>
      <c r="H18" s="225">
        <v>1</v>
      </c>
      <c r="I18" s="225">
        <v>3</v>
      </c>
      <c r="J18" s="226">
        <v>1</v>
      </c>
      <c r="K18" s="227">
        <v>1</v>
      </c>
      <c r="L18" s="225">
        <v>2</v>
      </c>
      <c r="M18" s="225">
        <v>1</v>
      </c>
      <c r="N18" s="225">
        <v>1</v>
      </c>
      <c r="O18" s="228">
        <v>1</v>
      </c>
      <c r="P18" s="224">
        <v>3</v>
      </c>
      <c r="Q18" s="225">
        <v>1</v>
      </c>
      <c r="R18" s="225">
        <v>1</v>
      </c>
      <c r="S18" s="225">
        <v>2</v>
      </c>
      <c r="T18" s="226">
        <v>1</v>
      </c>
      <c r="U18" s="227">
        <v>2</v>
      </c>
      <c r="V18" s="225">
        <v>1</v>
      </c>
      <c r="W18" s="225">
        <v>1</v>
      </c>
      <c r="X18" s="225">
        <v>1</v>
      </c>
      <c r="Y18" s="228">
        <v>3</v>
      </c>
      <c r="Z18" s="224">
        <v>2</v>
      </c>
      <c r="AA18" s="225">
        <v>1</v>
      </c>
      <c r="AB18" s="225">
        <v>1</v>
      </c>
      <c r="AC18" s="225">
        <v>1</v>
      </c>
      <c r="AD18" s="226">
        <v>3</v>
      </c>
      <c r="AE18" s="48">
        <f t="shared" si="10"/>
        <v>6</v>
      </c>
      <c r="AF18" s="206">
        <f t="shared" si="0"/>
        <v>6</v>
      </c>
      <c r="AG18" s="207">
        <f t="shared" si="1"/>
        <v>2</v>
      </c>
      <c r="AH18" s="208">
        <f t="shared" si="11"/>
        <v>6</v>
      </c>
      <c r="AI18" s="207">
        <f t="shared" si="2"/>
        <v>6</v>
      </c>
      <c r="AJ18" s="207">
        <f t="shared" si="3"/>
        <v>2</v>
      </c>
      <c r="AK18" s="207">
        <f t="shared" si="4"/>
        <v>1</v>
      </c>
      <c r="AL18" s="208">
        <f t="shared" si="12"/>
        <v>7</v>
      </c>
      <c r="AM18" s="207">
        <f t="shared" si="5"/>
        <v>7</v>
      </c>
      <c r="AN18" s="207">
        <f t="shared" si="6"/>
        <v>1</v>
      </c>
      <c r="AO18" s="207">
        <f t="shared" si="7"/>
        <v>2</v>
      </c>
      <c r="AP18" s="208">
        <f t="shared" si="13"/>
        <v>6</v>
      </c>
      <c r="AQ18" s="207">
        <f t="shared" si="8"/>
        <v>6</v>
      </c>
      <c r="AR18" s="208">
        <f t="shared" si="14"/>
        <v>11</v>
      </c>
      <c r="AS18" s="209">
        <f t="shared" si="9"/>
        <v>11</v>
      </c>
      <c r="AT18" s="12"/>
    </row>
    <row r="19" spans="1:71" s="13" customFormat="1" ht="18" customHeight="1" x14ac:dyDescent="0.45">
      <c r="A19" s="98" t="s">
        <v>81</v>
      </c>
      <c r="B19" s="229" t="str">
        <f>input1!B19</f>
        <v>42</v>
      </c>
      <c r="C19" s="230" t="str">
        <f>input1!C19</f>
        <v>01667</v>
      </c>
      <c r="D19" s="231" t="str">
        <f>input1!D19</f>
        <v>นางสาวพัชรินทร์  แย้มเอี่ยม</v>
      </c>
      <c r="E19" s="232">
        <f>input1!E19</f>
        <v>2</v>
      </c>
      <c r="F19" s="210">
        <v>3</v>
      </c>
      <c r="G19" s="211">
        <v>2</v>
      </c>
      <c r="H19" s="211">
        <v>1</v>
      </c>
      <c r="I19" s="211">
        <v>3</v>
      </c>
      <c r="J19" s="212">
        <v>1</v>
      </c>
      <c r="K19" s="213">
        <v>1</v>
      </c>
      <c r="L19" s="211">
        <v>2</v>
      </c>
      <c r="M19" s="211">
        <v>1</v>
      </c>
      <c r="N19" s="211">
        <v>2</v>
      </c>
      <c r="O19" s="214">
        <v>1</v>
      </c>
      <c r="P19" s="210">
        <v>3</v>
      </c>
      <c r="Q19" s="211">
        <v>1</v>
      </c>
      <c r="R19" s="211">
        <v>1</v>
      </c>
      <c r="S19" s="211">
        <v>2</v>
      </c>
      <c r="T19" s="212">
        <v>1</v>
      </c>
      <c r="U19" s="213">
        <v>1</v>
      </c>
      <c r="V19" s="211">
        <v>2</v>
      </c>
      <c r="W19" s="211">
        <v>1</v>
      </c>
      <c r="X19" s="211">
        <v>1</v>
      </c>
      <c r="Y19" s="214">
        <v>2</v>
      </c>
      <c r="Z19" s="210">
        <v>3</v>
      </c>
      <c r="AA19" s="211">
        <v>1</v>
      </c>
      <c r="AB19" s="211">
        <v>2</v>
      </c>
      <c r="AC19" s="211">
        <v>1</v>
      </c>
      <c r="AD19" s="212">
        <v>2</v>
      </c>
      <c r="AE19" s="215">
        <f t="shared" si="10"/>
        <v>5</v>
      </c>
      <c r="AF19" s="216">
        <f t="shared" si="0"/>
        <v>5</v>
      </c>
      <c r="AG19" s="217">
        <f t="shared" si="1"/>
        <v>2</v>
      </c>
      <c r="AH19" s="217">
        <f t="shared" si="11"/>
        <v>6</v>
      </c>
      <c r="AI19" s="217">
        <f t="shared" si="2"/>
        <v>6</v>
      </c>
      <c r="AJ19" s="217">
        <f t="shared" si="3"/>
        <v>1</v>
      </c>
      <c r="AK19" s="217">
        <f t="shared" si="4"/>
        <v>2</v>
      </c>
      <c r="AL19" s="217">
        <f t="shared" si="12"/>
        <v>7</v>
      </c>
      <c r="AM19" s="217">
        <f t="shared" si="5"/>
        <v>7</v>
      </c>
      <c r="AN19" s="217">
        <f t="shared" si="6"/>
        <v>1</v>
      </c>
      <c r="AO19" s="217">
        <f t="shared" si="7"/>
        <v>2</v>
      </c>
      <c r="AP19" s="217">
        <f t="shared" si="13"/>
        <v>7</v>
      </c>
      <c r="AQ19" s="217">
        <f t="shared" si="8"/>
        <v>7</v>
      </c>
      <c r="AR19" s="217">
        <f t="shared" si="14"/>
        <v>12</v>
      </c>
      <c r="AS19" s="218">
        <f t="shared" si="9"/>
        <v>12</v>
      </c>
      <c r="AT19" s="12"/>
    </row>
    <row r="20" spans="1:71" s="13" customFormat="1" ht="18" customHeight="1" x14ac:dyDescent="0.45">
      <c r="A20" s="184" t="s">
        <v>29</v>
      </c>
      <c r="B20" s="96" t="str">
        <f>input1!B20</f>
        <v>42</v>
      </c>
      <c r="C20" s="111" t="str">
        <f>input1!C20</f>
        <v>01668</v>
      </c>
      <c r="D20" s="112" t="str">
        <f>input1!D20</f>
        <v>นางสาวพิมพากรณ์  นิลสพันธ์</v>
      </c>
      <c r="E20" s="113">
        <f>input1!E20</f>
        <v>2</v>
      </c>
      <c r="F20" s="17">
        <v>2</v>
      </c>
      <c r="G20" s="18">
        <v>2</v>
      </c>
      <c r="H20" s="18">
        <v>1</v>
      </c>
      <c r="I20" s="18">
        <v>3</v>
      </c>
      <c r="J20" s="19">
        <v>1</v>
      </c>
      <c r="K20" s="20">
        <v>1</v>
      </c>
      <c r="L20" s="18">
        <v>2</v>
      </c>
      <c r="M20" s="18">
        <v>1</v>
      </c>
      <c r="N20" s="18">
        <v>3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2</v>
      </c>
      <c r="U20" s="20">
        <v>1</v>
      </c>
      <c r="V20" s="18">
        <v>2</v>
      </c>
      <c r="W20" s="18">
        <v>1</v>
      </c>
      <c r="X20" s="18">
        <v>2</v>
      </c>
      <c r="Y20" s="21">
        <v>3</v>
      </c>
      <c r="Z20" s="17">
        <v>2</v>
      </c>
      <c r="AA20" s="18">
        <v>1</v>
      </c>
      <c r="AB20" s="18">
        <v>2</v>
      </c>
      <c r="AC20" s="18">
        <v>1</v>
      </c>
      <c r="AD20" s="19">
        <v>3</v>
      </c>
      <c r="AE20" s="48">
        <f t="shared" si="10"/>
        <v>5</v>
      </c>
      <c r="AF20" s="82">
        <f t="shared" si="0"/>
        <v>5</v>
      </c>
      <c r="AG20" s="83">
        <f t="shared" si="1"/>
        <v>2</v>
      </c>
      <c r="AH20" s="80">
        <f t="shared" si="11"/>
        <v>6</v>
      </c>
      <c r="AI20" s="83">
        <f t="shared" si="2"/>
        <v>6</v>
      </c>
      <c r="AJ20" s="83">
        <f t="shared" si="3"/>
        <v>2</v>
      </c>
      <c r="AK20" s="83">
        <f t="shared" si="4"/>
        <v>1</v>
      </c>
      <c r="AL20" s="80">
        <f t="shared" si="12"/>
        <v>8</v>
      </c>
      <c r="AM20" s="83">
        <f t="shared" si="5"/>
        <v>8</v>
      </c>
      <c r="AN20" s="83">
        <f t="shared" si="6"/>
        <v>1</v>
      </c>
      <c r="AO20" s="83">
        <f t="shared" si="7"/>
        <v>2</v>
      </c>
      <c r="AP20" s="80">
        <f t="shared" si="13"/>
        <v>8</v>
      </c>
      <c r="AQ20" s="83">
        <f t="shared" si="8"/>
        <v>8</v>
      </c>
      <c r="AR20" s="80">
        <f t="shared" si="14"/>
        <v>13</v>
      </c>
      <c r="AS20" s="84">
        <f t="shared" si="9"/>
        <v>13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98" t="s">
        <v>30</v>
      </c>
      <c r="B21" s="96" t="str">
        <f>input1!B21</f>
        <v>42</v>
      </c>
      <c r="C21" s="111" t="str">
        <f>input1!C21</f>
        <v>01669</v>
      </c>
      <c r="D21" s="112" t="str">
        <f>input1!D21</f>
        <v>นางสาวภูพิงค์  พิณเมืองทอง</v>
      </c>
      <c r="E21" s="113">
        <f>input1!E21</f>
        <v>2</v>
      </c>
      <c r="F21" s="17">
        <v>3</v>
      </c>
      <c r="G21" s="18">
        <v>1</v>
      </c>
      <c r="H21" s="18">
        <v>1</v>
      </c>
      <c r="I21" s="18">
        <v>3</v>
      </c>
      <c r="J21" s="19">
        <v>2</v>
      </c>
      <c r="K21" s="20">
        <v>1</v>
      </c>
      <c r="L21" s="18">
        <v>3</v>
      </c>
      <c r="M21" s="18">
        <v>1</v>
      </c>
      <c r="N21" s="18">
        <v>3</v>
      </c>
      <c r="O21" s="21">
        <v>1</v>
      </c>
      <c r="P21" s="17">
        <v>3</v>
      </c>
      <c r="Q21" s="18">
        <v>1</v>
      </c>
      <c r="R21" s="18">
        <v>1</v>
      </c>
      <c r="S21" s="18">
        <v>3</v>
      </c>
      <c r="T21" s="19">
        <v>1</v>
      </c>
      <c r="U21" s="20">
        <v>1</v>
      </c>
      <c r="V21" s="18">
        <v>3</v>
      </c>
      <c r="W21" s="18">
        <v>1</v>
      </c>
      <c r="X21" s="18">
        <v>1</v>
      </c>
      <c r="Y21" s="21">
        <v>3</v>
      </c>
      <c r="Z21" s="17">
        <v>3</v>
      </c>
      <c r="AA21" s="18">
        <v>1</v>
      </c>
      <c r="AB21" s="18">
        <v>3</v>
      </c>
      <c r="AC21" s="18">
        <v>1</v>
      </c>
      <c r="AD21" s="19">
        <v>3</v>
      </c>
      <c r="AE21" s="48">
        <f t="shared" si="10"/>
        <v>5</v>
      </c>
      <c r="AF21" s="82">
        <f t="shared" si="0"/>
        <v>5</v>
      </c>
      <c r="AG21" s="83">
        <f t="shared" si="1"/>
        <v>1</v>
      </c>
      <c r="AH21" s="80">
        <f t="shared" si="11"/>
        <v>6</v>
      </c>
      <c r="AI21" s="83">
        <f t="shared" si="2"/>
        <v>6</v>
      </c>
      <c r="AJ21" s="83">
        <f t="shared" si="3"/>
        <v>1</v>
      </c>
      <c r="AK21" s="83">
        <f t="shared" si="4"/>
        <v>1</v>
      </c>
      <c r="AL21" s="80">
        <f t="shared" si="12"/>
        <v>5</v>
      </c>
      <c r="AM21" s="83">
        <f t="shared" si="5"/>
        <v>5</v>
      </c>
      <c r="AN21" s="83">
        <f t="shared" si="6"/>
        <v>1</v>
      </c>
      <c r="AO21" s="83">
        <f t="shared" si="7"/>
        <v>1</v>
      </c>
      <c r="AP21" s="80">
        <f t="shared" si="13"/>
        <v>7</v>
      </c>
      <c r="AQ21" s="83">
        <f t="shared" si="8"/>
        <v>7</v>
      </c>
      <c r="AR21" s="80">
        <f t="shared" si="14"/>
        <v>15</v>
      </c>
      <c r="AS21" s="84">
        <f t="shared" si="9"/>
        <v>15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184" t="s">
        <v>31</v>
      </c>
      <c r="B22" s="96" t="str">
        <f>input1!B22</f>
        <v>42</v>
      </c>
      <c r="C22" s="111" t="str">
        <f>input1!C22</f>
        <v>01670</v>
      </c>
      <c r="D22" s="112" t="str">
        <f>input1!D22</f>
        <v>นางสาวยุวธิดา  สว่างสุข</v>
      </c>
      <c r="E22" s="113">
        <v>1</v>
      </c>
      <c r="F22" s="17">
        <v>3</v>
      </c>
      <c r="G22" s="18">
        <v>2</v>
      </c>
      <c r="H22" s="18">
        <v>1</v>
      </c>
      <c r="I22" s="18">
        <v>3</v>
      </c>
      <c r="J22" s="19">
        <v>1</v>
      </c>
      <c r="K22" s="20">
        <v>1</v>
      </c>
      <c r="L22" s="18">
        <v>2</v>
      </c>
      <c r="M22" s="18">
        <v>1</v>
      </c>
      <c r="N22" s="18">
        <v>1</v>
      </c>
      <c r="O22" s="21">
        <v>1</v>
      </c>
      <c r="P22" s="17">
        <v>3</v>
      </c>
      <c r="Q22" s="18">
        <v>1</v>
      </c>
      <c r="R22" s="18">
        <v>1</v>
      </c>
      <c r="S22" s="18">
        <v>2</v>
      </c>
      <c r="T22" s="19">
        <v>1</v>
      </c>
      <c r="U22" s="20">
        <v>2</v>
      </c>
      <c r="V22" s="18">
        <v>1</v>
      </c>
      <c r="W22" s="18">
        <v>1</v>
      </c>
      <c r="X22" s="18">
        <v>1</v>
      </c>
      <c r="Y22" s="21">
        <v>3</v>
      </c>
      <c r="Z22" s="17">
        <v>2</v>
      </c>
      <c r="AA22" s="18">
        <v>1</v>
      </c>
      <c r="AB22" s="18">
        <v>2</v>
      </c>
      <c r="AC22" s="18">
        <v>1</v>
      </c>
      <c r="AD22" s="19">
        <v>3</v>
      </c>
      <c r="AE22" s="48">
        <f t="shared" ref="AE22:AE26" si="60">H22+M22+R22+U22+AC22</f>
        <v>6</v>
      </c>
      <c r="AF22" s="82">
        <f t="shared" ref="AF22:AF26" si="61">IF(AE22=0,"0",AE22)</f>
        <v>6</v>
      </c>
      <c r="AG22" s="83">
        <f t="shared" ref="AG22:AG26" si="62">IF(L22=3,1,IF(L22=2,2,IF(L22=1,3)))</f>
        <v>2</v>
      </c>
      <c r="AH22" s="80">
        <f t="shared" ref="AH22:AH26" si="63">J22+AG22+Q22+W22+AA22</f>
        <v>6</v>
      </c>
      <c r="AI22" s="83">
        <f t="shared" ref="AI22:AI26" si="64">IF(AH22=0,"0",AH22)</f>
        <v>6</v>
      </c>
      <c r="AJ22" s="83">
        <f t="shared" ref="AJ22:AJ26" si="65">IF(Z22=3,1,IF(Z22=2,2,IF(Z22=1,3)))</f>
        <v>2</v>
      </c>
      <c r="AK22" s="83">
        <f t="shared" ref="AK22:AK26" si="66">IF(AD22=3,1,IF(AD22=2,2,IF(AD22=1,3)))</f>
        <v>1</v>
      </c>
      <c r="AL22" s="80">
        <f t="shared" ref="AL22:AL26" si="67">G22+O22+T22+AJ22+AK22</f>
        <v>7</v>
      </c>
      <c r="AM22" s="83">
        <f t="shared" ref="AM22:AM26" si="68">IF(AL22=0,"0",AL22)</f>
        <v>7</v>
      </c>
      <c r="AN22" s="83">
        <f t="shared" ref="AN22:AN26" si="69">IF(P22=3,1,IF(P22=2,2,IF(P22=1,3)))</f>
        <v>1</v>
      </c>
      <c r="AO22" s="83">
        <f t="shared" ref="AO22:AO26" si="70">IF(S22=3,1,IF(S22=2,2,IF(S22=1,3)))</f>
        <v>2</v>
      </c>
      <c r="AP22" s="80">
        <f t="shared" ref="AP22:AP26" si="71">K22+AN22+AO22+X22+AB22</f>
        <v>7</v>
      </c>
      <c r="AQ22" s="83">
        <f t="shared" ref="AQ22:AQ26" si="72">IF(AP22=0,"0",AP22)</f>
        <v>7</v>
      </c>
      <c r="AR22" s="80">
        <f t="shared" ref="AR22:AR26" si="73">F22+I22+N22+V22+Y22</f>
        <v>11</v>
      </c>
      <c r="AS22" s="84">
        <f t="shared" ref="AS22:AS26" si="74">IF(AR22=0,"0",AR22)</f>
        <v>11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98" t="s">
        <v>56</v>
      </c>
      <c r="B23" s="239" t="str">
        <f>input1!B23</f>
        <v>42</v>
      </c>
      <c r="C23" s="135" t="str">
        <f>input1!C23</f>
        <v>01110</v>
      </c>
      <c r="D23" s="136" t="str">
        <f>input1!D23</f>
        <v>นางสาววารุณี  มังกร</v>
      </c>
      <c r="E23" s="137">
        <f>input1!E23</f>
        <v>2</v>
      </c>
      <c r="F23" s="17">
        <v>2</v>
      </c>
      <c r="G23" s="18">
        <v>1</v>
      </c>
      <c r="H23" s="18">
        <v>2</v>
      </c>
      <c r="I23" s="18">
        <v>2</v>
      </c>
      <c r="J23" s="19">
        <v>1</v>
      </c>
      <c r="K23" s="20">
        <v>2</v>
      </c>
      <c r="L23" s="18">
        <v>2</v>
      </c>
      <c r="M23" s="18">
        <v>3</v>
      </c>
      <c r="N23" s="18">
        <v>3</v>
      </c>
      <c r="O23" s="21">
        <v>1</v>
      </c>
      <c r="P23" s="17">
        <v>2</v>
      </c>
      <c r="Q23" s="18">
        <v>2</v>
      </c>
      <c r="R23" s="18">
        <v>2</v>
      </c>
      <c r="S23" s="18">
        <v>1</v>
      </c>
      <c r="T23" s="19">
        <v>2</v>
      </c>
      <c r="U23" s="20">
        <v>2</v>
      </c>
      <c r="V23" s="18">
        <v>2</v>
      </c>
      <c r="W23" s="18">
        <v>1</v>
      </c>
      <c r="X23" s="18">
        <v>1</v>
      </c>
      <c r="Y23" s="21">
        <v>2</v>
      </c>
      <c r="Z23" s="17">
        <v>2</v>
      </c>
      <c r="AA23" s="18">
        <v>1</v>
      </c>
      <c r="AB23" s="18">
        <v>2</v>
      </c>
      <c r="AC23" s="18">
        <v>3</v>
      </c>
      <c r="AD23" s="19">
        <v>2</v>
      </c>
      <c r="AE23" s="48">
        <f t="shared" ref="AE23" si="75">H23+M23+R23+U23+AC23</f>
        <v>12</v>
      </c>
      <c r="AF23" s="82">
        <f t="shared" ref="AF23" si="76">IF(AE23=0,"0",AE23)</f>
        <v>12</v>
      </c>
      <c r="AG23" s="83">
        <f t="shared" ref="AG23" si="77">IF(L23=3,1,IF(L23=2,2,IF(L23=1,3)))</f>
        <v>2</v>
      </c>
      <c r="AH23" s="80">
        <f t="shared" ref="AH23" si="78">J23+AG23+Q23+W23+AA23</f>
        <v>7</v>
      </c>
      <c r="AI23" s="83">
        <f t="shared" ref="AI23" si="79">IF(AH23=0,"0",AH23)</f>
        <v>7</v>
      </c>
      <c r="AJ23" s="83">
        <f t="shared" ref="AJ23" si="80">IF(Z23=3,1,IF(Z23=2,2,IF(Z23=1,3)))</f>
        <v>2</v>
      </c>
      <c r="AK23" s="83">
        <f t="shared" ref="AK23" si="81">IF(AD23=3,1,IF(AD23=2,2,IF(AD23=1,3)))</f>
        <v>2</v>
      </c>
      <c r="AL23" s="80">
        <f t="shared" ref="AL23" si="82">G23+O23+T23+AJ23+AK23</f>
        <v>8</v>
      </c>
      <c r="AM23" s="83">
        <f t="shared" ref="AM23" si="83">IF(AL23=0,"0",AL23)</f>
        <v>8</v>
      </c>
      <c r="AN23" s="83">
        <f t="shared" ref="AN23" si="84">IF(P23=3,1,IF(P23=2,2,IF(P23=1,3)))</f>
        <v>2</v>
      </c>
      <c r="AO23" s="83">
        <f t="shared" ref="AO23" si="85">IF(S23=3,1,IF(S23=2,2,IF(S23=1,3)))</f>
        <v>3</v>
      </c>
      <c r="AP23" s="80">
        <f t="shared" ref="AP23" si="86">K23+AN23+AO23+X23+AB23</f>
        <v>10</v>
      </c>
      <c r="AQ23" s="83">
        <f t="shared" ref="AQ23" si="87">IF(AP23=0,"0",AP23)</f>
        <v>10</v>
      </c>
      <c r="AR23" s="80">
        <f t="shared" ref="AR23" si="88">F23+I23+N23+V23+Y23</f>
        <v>11</v>
      </c>
      <c r="AS23" s="84">
        <f t="shared" ref="AS23" si="89">IF(AR23=0,"0",AR23)</f>
        <v>11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84" t="s">
        <v>57</v>
      </c>
      <c r="B24" s="229" t="str">
        <f>input1!B24</f>
        <v>42</v>
      </c>
      <c r="C24" s="230" t="str">
        <f>input1!C24</f>
        <v>00867</v>
      </c>
      <c r="D24" s="231" t="str">
        <f>input1!D24</f>
        <v>นางสาวศิลาณี  เซี่ยงหว่อง</v>
      </c>
      <c r="E24" s="232">
        <f>input1!E24</f>
        <v>2</v>
      </c>
      <c r="F24" s="210">
        <v>2</v>
      </c>
      <c r="G24" s="211">
        <v>1</v>
      </c>
      <c r="H24" s="211">
        <v>1</v>
      </c>
      <c r="I24" s="211">
        <v>1</v>
      </c>
      <c r="J24" s="212">
        <v>2</v>
      </c>
      <c r="K24" s="213">
        <v>3</v>
      </c>
      <c r="L24" s="211">
        <v>2</v>
      </c>
      <c r="M24" s="211">
        <v>2</v>
      </c>
      <c r="N24" s="211">
        <v>2</v>
      </c>
      <c r="O24" s="214">
        <v>1</v>
      </c>
      <c r="P24" s="210">
        <v>2</v>
      </c>
      <c r="Q24" s="211">
        <v>1</v>
      </c>
      <c r="R24" s="211">
        <v>2</v>
      </c>
      <c r="S24" s="211">
        <v>2</v>
      </c>
      <c r="T24" s="212">
        <v>1</v>
      </c>
      <c r="U24" s="213">
        <v>2</v>
      </c>
      <c r="V24" s="211">
        <v>2</v>
      </c>
      <c r="W24" s="211">
        <v>1</v>
      </c>
      <c r="X24" s="211">
        <v>1</v>
      </c>
      <c r="Y24" s="214">
        <v>2</v>
      </c>
      <c r="Z24" s="210">
        <v>2</v>
      </c>
      <c r="AA24" s="211">
        <v>1</v>
      </c>
      <c r="AB24" s="211">
        <v>2</v>
      </c>
      <c r="AC24" s="211">
        <v>2</v>
      </c>
      <c r="AD24" s="212">
        <v>2</v>
      </c>
      <c r="AE24" s="215">
        <f t="shared" si="60"/>
        <v>9</v>
      </c>
      <c r="AF24" s="216">
        <f t="shared" si="61"/>
        <v>9</v>
      </c>
      <c r="AG24" s="217">
        <f t="shared" si="62"/>
        <v>2</v>
      </c>
      <c r="AH24" s="217">
        <f t="shared" si="63"/>
        <v>7</v>
      </c>
      <c r="AI24" s="217">
        <f t="shared" si="64"/>
        <v>7</v>
      </c>
      <c r="AJ24" s="217">
        <f t="shared" si="65"/>
        <v>2</v>
      </c>
      <c r="AK24" s="217">
        <f t="shared" si="66"/>
        <v>2</v>
      </c>
      <c r="AL24" s="217">
        <f t="shared" si="67"/>
        <v>7</v>
      </c>
      <c r="AM24" s="217">
        <f t="shared" si="68"/>
        <v>7</v>
      </c>
      <c r="AN24" s="217">
        <f t="shared" si="69"/>
        <v>2</v>
      </c>
      <c r="AO24" s="217">
        <f t="shared" si="70"/>
        <v>2</v>
      </c>
      <c r="AP24" s="217">
        <f t="shared" si="71"/>
        <v>10</v>
      </c>
      <c r="AQ24" s="217">
        <f t="shared" si="72"/>
        <v>10</v>
      </c>
      <c r="AR24" s="217">
        <f t="shared" si="73"/>
        <v>9</v>
      </c>
      <c r="AS24" s="218">
        <f t="shared" si="74"/>
        <v>9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98" t="s">
        <v>58</v>
      </c>
      <c r="B25" s="96" t="str">
        <f>input1!B25</f>
        <v>42</v>
      </c>
      <c r="C25" s="111" t="str">
        <f>input1!C25</f>
        <v>01671</v>
      </c>
      <c r="D25" s="112" t="str">
        <f>input1!D25</f>
        <v>นางสาวสุพีพร  วรรณา</v>
      </c>
      <c r="E25" s="113">
        <f>input1!E25</f>
        <v>2</v>
      </c>
      <c r="F25" s="17">
        <v>2</v>
      </c>
      <c r="G25" s="18">
        <v>2</v>
      </c>
      <c r="H25" s="18">
        <v>1</v>
      </c>
      <c r="I25" s="18">
        <v>2</v>
      </c>
      <c r="J25" s="19">
        <v>3</v>
      </c>
      <c r="K25" s="20">
        <v>2</v>
      </c>
      <c r="L25" s="18">
        <v>2</v>
      </c>
      <c r="M25" s="18">
        <v>2</v>
      </c>
      <c r="N25" s="18">
        <v>2</v>
      </c>
      <c r="O25" s="21">
        <v>1</v>
      </c>
      <c r="P25" s="17">
        <v>2</v>
      </c>
      <c r="Q25" s="18">
        <v>1</v>
      </c>
      <c r="R25" s="18">
        <v>2</v>
      </c>
      <c r="S25" s="18">
        <v>2</v>
      </c>
      <c r="T25" s="19">
        <v>2</v>
      </c>
      <c r="U25" s="20">
        <v>2</v>
      </c>
      <c r="V25" s="18">
        <v>2</v>
      </c>
      <c r="W25" s="18">
        <v>1</v>
      </c>
      <c r="X25" s="18">
        <v>1</v>
      </c>
      <c r="Y25" s="21">
        <v>1</v>
      </c>
      <c r="Z25" s="17">
        <v>2</v>
      </c>
      <c r="AA25" s="18">
        <v>1</v>
      </c>
      <c r="AB25" s="18">
        <v>2</v>
      </c>
      <c r="AC25" s="18">
        <v>2</v>
      </c>
      <c r="AD25" s="19">
        <v>3</v>
      </c>
      <c r="AE25" s="48">
        <f t="shared" si="60"/>
        <v>9</v>
      </c>
      <c r="AF25" s="82">
        <f t="shared" si="61"/>
        <v>9</v>
      </c>
      <c r="AG25" s="83">
        <f t="shared" si="62"/>
        <v>2</v>
      </c>
      <c r="AH25" s="80">
        <f t="shared" si="63"/>
        <v>8</v>
      </c>
      <c r="AI25" s="83">
        <f t="shared" si="64"/>
        <v>8</v>
      </c>
      <c r="AJ25" s="83">
        <f t="shared" si="65"/>
        <v>2</v>
      </c>
      <c r="AK25" s="83">
        <f t="shared" si="66"/>
        <v>1</v>
      </c>
      <c r="AL25" s="80">
        <f t="shared" si="67"/>
        <v>8</v>
      </c>
      <c r="AM25" s="83">
        <f t="shared" si="68"/>
        <v>8</v>
      </c>
      <c r="AN25" s="83">
        <f t="shared" si="69"/>
        <v>2</v>
      </c>
      <c r="AO25" s="83">
        <f t="shared" si="70"/>
        <v>2</v>
      </c>
      <c r="AP25" s="80">
        <f t="shared" si="71"/>
        <v>9</v>
      </c>
      <c r="AQ25" s="83">
        <f t="shared" si="72"/>
        <v>9</v>
      </c>
      <c r="AR25" s="80">
        <f t="shared" si="73"/>
        <v>9</v>
      </c>
      <c r="AS25" s="84">
        <f t="shared" si="74"/>
        <v>9</v>
      </c>
    </row>
    <row r="26" spans="1:71" s="13" customFormat="1" ht="18" customHeight="1" x14ac:dyDescent="0.45">
      <c r="A26" s="184" t="s">
        <v>59</v>
      </c>
      <c r="B26" s="96" t="str">
        <f>input1!B26</f>
        <v>42</v>
      </c>
      <c r="C26" s="111" t="str">
        <f>input1!C26</f>
        <v>01672</v>
      </c>
      <c r="D26" s="112" t="str">
        <f>input1!D26</f>
        <v>นางสาวหญิง  แสงสวย</v>
      </c>
      <c r="E26" s="113">
        <f>input1!E26</f>
        <v>2</v>
      </c>
      <c r="F26" s="17">
        <v>3</v>
      </c>
      <c r="G26" s="18">
        <v>1</v>
      </c>
      <c r="H26" s="18">
        <v>2</v>
      </c>
      <c r="I26" s="18">
        <v>3</v>
      </c>
      <c r="J26" s="19">
        <v>1</v>
      </c>
      <c r="K26" s="20">
        <v>1</v>
      </c>
      <c r="L26" s="18">
        <v>2</v>
      </c>
      <c r="M26" s="18">
        <v>3</v>
      </c>
      <c r="N26" s="18">
        <v>3</v>
      </c>
      <c r="O26" s="21">
        <v>1</v>
      </c>
      <c r="P26" s="17">
        <v>3</v>
      </c>
      <c r="Q26" s="18">
        <v>1</v>
      </c>
      <c r="R26" s="18">
        <v>3</v>
      </c>
      <c r="S26" s="18">
        <v>2</v>
      </c>
      <c r="T26" s="19">
        <v>1</v>
      </c>
      <c r="U26" s="20">
        <v>2</v>
      </c>
      <c r="V26" s="18">
        <v>3</v>
      </c>
      <c r="W26" s="18">
        <v>1</v>
      </c>
      <c r="X26" s="18">
        <v>1</v>
      </c>
      <c r="Y26" s="21">
        <v>2</v>
      </c>
      <c r="Z26" s="17">
        <v>2</v>
      </c>
      <c r="AA26" s="18">
        <v>1</v>
      </c>
      <c r="AB26" s="18">
        <v>3</v>
      </c>
      <c r="AC26" s="18">
        <v>2</v>
      </c>
      <c r="AD26" s="19">
        <v>3</v>
      </c>
      <c r="AE26" s="48">
        <f t="shared" si="60"/>
        <v>12</v>
      </c>
      <c r="AF26" s="82">
        <f t="shared" si="61"/>
        <v>12</v>
      </c>
      <c r="AG26" s="83">
        <f t="shared" si="62"/>
        <v>2</v>
      </c>
      <c r="AH26" s="80">
        <f t="shared" si="63"/>
        <v>6</v>
      </c>
      <c r="AI26" s="83">
        <f t="shared" si="64"/>
        <v>6</v>
      </c>
      <c r="AJ26" s="83">
        <f t="shared" si="65"/>
        <v>2</v>
      </c>
      <c r="AK26" s="83">
        <f t="shared" si="66"/>
        <v>1</v>
      </c>
      <c r="AL26" s="80">
        <f t="shared" si="67"/>
        <v>6</v>
      </c>
      <c r="AM26" s="83">
        <f t="shared" si="68"/>
        <v>6</v>
      </c>
      <c r="AN26" s="83">
        <f t="shared" si="69"/>
        <v>1</v>
      </c>
      <c r="AO26" s="83">
        <f t="shared" si="70"/>
        <v>2</v>
      </c>
      <c r="AP26" s="80">
        <f t="shared" si="71"/>
        <v>8</v>
      </c>
      <c r="AQ26" s="83">
        <f t="shared" si="72"/>
        <v>8</v>
      </c>
      <c r="AR26" s="80">
        <f t="shared" si="73"/>
        <v>14</v>
      </c>
      <c r="AS26" s="84">
        <f t="shared" si="74"/>
        <v>14</v>
      </c>
    </row>
    <row r="27" spans="1:71" s="13" customFormat="1" ht="18" customHeight="1" x14ac:dyDescent="0.45">
      <c r="A27" s="98" t="s">
        <v>0</v>
      </c>
      <c r="B27" s="96" t="str">
        <f>input1!B27</f>
        <v>42</v>
      </c>
      <c r="C27" s="111">
        <f>input1!C27</f>
        <v>0</v>
      </c>
      <c r="D27" s="112" t="str">
        <f>input1!D27</f>
        <v>นายธนวัฒน์  โสพิน</v>
      </c>
      <c r="E27" s="113">
        <f>input1!E27</f>
        <v>1</v>
      </c>
      <c r="F27" s="17">
        <v>2</v>
      </c>
      <c r="G27" s="18">
        <v>1</v>
      </c>
      <c r="H27" s="18">
        <v>1</v>
      </c>
      <c r="I27" s="18">
        <v>2</v>
      </c>
      <c r="J27" s="19">
        <v>2</v>
      </c>
      <c r="K27" s="20">
        <v>2</v>
      </c>
      <c r="L27" s="18">
        <v>1</v>
      </c>
      <c r="M27" s="18">
        <v>3</v>
      </c>
      <c r="N27" s="18">
        <v>3</v>
      </c>
      <c r="O27" s="21">
        <v>1</v>
      </c>
      <c r="P27" s="17">
        <v>2</v>
      </c>
      <c r="Q27" s="18">
        <v>2</v>
      </c>
      <c r="R27" s="18">
        <v>1</v>
      </c>
      <c r="S27" s="18">
        <v>1</v>
      </c>
      <c r="T27" s="19">
        <v>2</v>
      </c>
      <c r="U27" s="20">
        <v>2</v>
      </c>
      <c r="V27" s="18">
        <v>2</v>
      </c>
      <c r="W27" s="18">
        <v>1</v>
      </c>
      <c r="X27" s="18">
        <v>1</v>
      </c>
      <c r="Y27" s="21">
        <v>3</v>
      </c>
      <c r="Z27" s="17">
        <v>2</v>
      </c>
      <c r="AA27" s="18">
        <v>1</v>
      </c>
      <c r="AB27" s="18">
        <v>2</v>
      </c>
      <c r="AC27" s="18">
        <v>3</v>
      </c>
      <c r="AD27" s="19">
        <v>3</v>
      </c>
      <c r="AE27" s="48">
        <f t="shared" ref="AE27:AE39" si="90">H27+M27+R27+U27+AC27</f>
        <v>10</v>
      </c>
      <c r="AF27" s="82">
        <f t="shared" ref="AF27:AF30" si="91">IF(AE27=0,"0",AE27)</f>
        <v>10</v>
      </c>
      <c r="AG27" s="83">
        <f t="shared" ref="AG27:AG30" si="92">IF(L27=3,1,IF(L27=2,2,IF(L27=1,3)))</f>
        <v>3</v>
      </c>
      <c r="AH27" s="80">
        <f t="shared" ref="AH27:AH30" si="93">J27+AG27+Q27+W27+AA27</f>
        <v>9</v>
      </c>
      <c r="AI27" s="83">
        <f t="shared" ref="AI27:AI30" si="94">IF(AH27=0,"0",AH27)</f>
        <v>9</v>
      </c>
      <c r="AJ27" s="83">
        <f t="shared" ref="AJ27:AJ30" si="95">IF(Z27=3,1,IF(Z27=2,2,IF(Z27=1,3)))</f>
        <v>2</v>
      </c>
      <c r="AK27" s="83">
        <f t="shared" ref="AK27:AK30" si="96">IF(AD27=3,1,IF(AD27=2,2,IF(AD27=1,3)))</f>
        <v>1</v>
      </c>
      <c r="AL27" s="80">
        <f t="shared" ref="AL27:AL30" si="97">G27+O27+T27+AJ27+AK27</f>
        <v>7</v>
      </c>
      <c r="AM27" s="83">
        <f t="shared" ref="AM27:AM30" si="98">IF(AL27=0,"0",AL27)</f>
        <v>7</v>
      </c>
      <c r="AN27" s="83">
        <f t="shared" ref="AN27:AN30" si="99">IF(P27=3,1,IF(P27=2,2,IF(P27=1,3)))</f>
        <v>2</v>
      </c>
      <c r="AO27" s="83">
        <f t="shared" ref="AO27:AO30" si="100">IF(S27=3,1,IF(S27=2,2,IF(S27=1,3)))</f>
        <v>3</v>
      </c>
      <c r="AP27" s="80">
        <f t="shared" ref="AP27:AP30" si="101">K27+AN27+AO27+X27+AB27</f>
        <v>10</v>
      </c>
      <c r="AQ27" s="83">
        <f t="shared" ref="AQ27:AQ30" si="102">IF(AP27=0,"0",AP27)</f>
        <v>10</v>
      </c>
      <c r="AR27" s="80">
        <f t="shared" ref="AR27:AR30" si="103">F27+I27+N27+V27+Y27</f>
        <v>12</v>
      </c>
      <c r="AS27" s="84">
        <f t="shared" ref="AS27:AS30" si="104">IF(AR27=0,"0",AR27)</f>
        <v>12</v>
      </c>
    </row>
    <row r="28" spans="1:71" s="13" customFormat="1" ht="18" customHeight="1" thickBot="1" x14ac:dyDescent="0.5">
      <c r="A28" s="184" t="s">
        <v>1</v>
      </c>
      <c r="B28" s="239">
        <f>input1!B28</f>
        <v>0</v>
      </c>
      <c r="C28" s="135">
        <f>input1!C28</f>
        <v>0</v>
      </c>
      <c r="D28" s="136">
        <f>input1!D28</f>
        <v>0</v>
      </c>
      <c r="E28" s="137">
        <f>input1!E28</f>
        <v>0</v>
      </c>
      <c r="F28" s="25"/>
      <c r="G28" s="26"/>
      <c r="H28" s="26"/>
      <c r="I28" s="26"/>
      <c r="J28" s="27"/>
      <c r="K28" s="28"/>
      <c r="L28" s="26"/>
      <c r="M28" s="26"/>
      <c r="N28" s="26"/>
      <c r="O28" s="29"/>
      <c r="P28" s="25"/>
      <c r="Q28" s="26"/>
      <c r="R28" s="26"/>
      <c r="S28" s="26"/>
      <c r="T28" s="27"/>
      <c r="U28" s="28"/>
      <c r="V28" s="26"/>
      <c r="W28" s="26"/>
      <c r="X28" s="26"/>
      <c r="Y28" s="29"/>
      <c r="Z28" s="25"/>
      <c r="AA28" s="26"/>
      <c r="AB28" s="26"/>
      <c r="AC28" s="26"/>
      <c r="AD28" s="27"/>
      <c r="AE28" s="219">
        <f t="shared" si="90"/>
        <v>0</v>
      </c>
      <c r="AF28" s="85" t="str">
        <f t="shared" si="91"/>
        <v>0</v>
      </c>
      <c r="AG28" s="86" t="b">
        <f t="shared" si="92"/>
        <v>0</v>
      </c>
      <c r="AH28" s="200">
        <f t="shared" si="93"/>
        <v>0</v>
      </c>
      <c r="AI28" s="86" t="str">
        <f t="shared" si="94"/>
        <v>0</v>
      </c>
      <c r="AJ28" s="86" t="b">
        <f t="shared" si="95"/>
        <v>0</v>
      </c>
      <c r="AK28" s="86" t="b">
        <f t="shared" si="96"/>
        <v>0</v>
      </c>
      <c r="AL28" s="200">
        <f t="shared" si="97"/>
        <v>0</v>
      </c>
      <c r="AM28" s="86" t="str">
        <f t="shared" si="98"/>
        <v>0</v>
      </c>
      <c r="AN28" s="86" t="b">
        <f t="shared" si="99"/>
        <v>0</v>
      </c>
      <c r="AO28" s="86" t="b">
        <f t="shared" si="100"/>
        <v>0</v>
      </c>
      <c r="AP28" s="200">
        <f t="shared" si="101"/>
        <v>0</v>
      </c>
      <c r="AQ28" s="86" t="str">
        <f t="shared" si="102"/>
        <v>0</v>
      </c>
      <c r="AR28" s="200">
        <f t="shared" si="103"/>
        <v>0</v>
      </c>
      <c r="AS28" s="87" t="str">
        <f t="shared" si="104"/>
        <v>0</v>
      </c>
    </row>
    <row r="29" spans="1:71" s="13" customFormat="1" ht="18" customHeight="1" thickBot="1" x14ac:dyDescent="0.5">
      <c r="A29" s="98" t="s">
        <v>2</v>
      </c>
      <c r="B29" s="229">
        <f>input1!B29</f>
        <v>0</v>
      </c>
      <c r="C29" s="230">
        <f>input1!C29</f>
        <v>0</v>
      </c>
      <c r="D29" s="231">
        <f>input1!D29</f>
        <v>0</v>
      </c>
      <c r="E29" s="232">
        <f>input1!E29</f>
        <v>0</v>
      </c>
      <c r="F29" s="25"/>
      <c r="G29" s="26"/>
      <c r="H29" s="26"/>
      <c r="I29" s="26"/>
      <c r="J29" s="27"/>
      <c r="K29" s="28"/>
      <c r="L29" s="26"/>
      <c r="M29" s="26"/>
      <c r="N29" s="26"/>
      <c r="O29" s="29"/>
      <c r="P29" s="25"/>
      <c r="Q29" s="26"/>
      <c r="R29" s="26"/>
      <c r="S29" s="26"/>
      <c r="T29" s="27"/>
      <c r="U29" s="28"/>
      <c r="V29" s="26"/>
      <c r="W29" s="26"/>
      <c r="X29" s="26"/>
      <c r="Y29" s="29"/>
      <c r="Z29" s="25"/>
      <c r="AA29" s="26"/>
      <c r="AB29" s="26"/>
      <c r="AC29" s="26"/>
      <c r="AD29" s="27"/>
      <c r="AE29" s="215">
        <f t="shared" si="90"/>
        <v>0</v>
      </c>
      <c r="AF29" s="216" t="str">
        <f t="shared" si="91"/>
        <v>0</v>
      </c>
      <c r="AG29" s="217" t="b">
        <f t="shared" si="92"/>
        <v>0</v>
      </c>
      <c r="AH29" s="217">
        <f t="shared" si="93"/>
        <v>0</v>
      </c>
      <c r="AI29" s="217" t="str">
        <f t="shared" si="94"/>
        <v>0</v>
      </c>
      <c r="AJ29" s="217" t="b">
        <f t="shared" si="95"/>
        <v>0</v>
      </c>
      <c r="AK29" s="217" t="b">
        <f t="shared" si="96"/>
        <v>0</v>
      </c>
      <c r="AL29" s="217">
        <f t="shared" si="97"/>
        <v>0</v>
      </c>
      <c r="AM29" s="217" t="str">
        <f t="shared" si="98"/>
        <v>0</v>
      </c>
      <c r="AN29" s="217" t="b">
        <f t="shared" si="99"/>
        <v>0</v>
      </c>
      <c r="AO29" s="217" t="b">
        <f t="shared" si="100"/>
        <v>0</v>
      </c>
      <c r="AP29" s="217">
        <f t="shared" si="101"/>
        <v>0</v>
      </c>
      <c r="AQ29" s="217" t="str">
        <f t="shared" si="102"/>
        <v>0</v>
      </c>
      <c r="AR29" s="217">
        <f t="shared" si="103"/>
        <v>0</v>
      </c>
      <c r="AS29" s="218" t="str">
        <f t="shared" si="104"/>
        <v>0</v>
      </c>
    </row>
    <row r="30" spans="1:71" s="13" customFormat="1" ht="18" customHeight="1" x14ac:dyDescent="0.45">
      <c r="A30" s="184" t="s">
        <v>3</v>
      </c>
      <c r="B30" s="96">
        <f>input1!B30</f>
        <v>0</v>
      </c>
      <c r="C30" s="111">
        <f>input1!C30</f>
        <v>0</v>
      </c>
      <c r="D30" s="112">
        <f>input1!D30</f>
        <v>0</v>
      </c>
      <c r="E30" s="113">
        <f>input1!E30</f>
        <v>0</v>
      </c>
      <c r="F30" s="17"/>
      <c r="G30" s="18"/>
      <c r="H30" s="18"/>
      <c r="I30" s="18"/>
      <c r="J30" s="19"/>
      <c r="K30" s="20"/>
      <c r="L30" s="18"/>
      <c r="M30" s="18"/>
      <c r="N30" s="18"/>
      <c r="O30" s="21"/>
      <c r="P30" s="17"/>
      <c r="Q30" s="18"/>
      <c r="R30" s="18"/>
      <c r="S30" s="18"/>
      <c r="T30" s="19"/>
      <c r="U30" s="20"/>
      <c r="V30" s="18"/>
      <c r="W30" s="18"/>
      <c r="X30" s="18"/>
      <c r="Y30" s="21"/>
      <c r="Z30" s="17"/>
      <c r="AA30" s="18"/>
      <c r="AB30" s="18"/>
      <c r="AC30" s="18"/>
      <c r="AD30" s="19"/>
      <c r="AE30" s="48">
        <f t="shared" si="90"/>
        <v>0</v>
      </c>
      <c r="AF30" s="82" t="str">
        <f t="shared" si="91"/>
        <v>0</v>
      </c>
      <c r="AG30" s="83" t="b">
        <f t="shared" si="92"/>
        <v>0</v>
      </c>
      <c r="AH30" s="80">
        <f t="shared" si="93"/>
        <v>0</v>
      </c>
      <c r="AI30" s="83" t="str">
        <f t="shared" si="94"/>
        <v>0</v>
      </c>
      <c r="AJ30" s="83" t="b">
        <f t="shared" si="95"/>
        <v>0</v>
      </c>
      <c r="AK30" s="83" t="b">
        <f t="shared" si="96"/>
        <v>0</v>
      </c>
      <c r="AL30" s="80">
        <f t="shared" si="97"/>
        <v>0</v>
      </c>
      <c r="AM30" s="83" t="str">
        <f t="shared" si="98"/>
        <v>0</v>
      </c>
      <c r="AN30" s="83" t="b">
        <f t="shared" si="99"/>
        <v>0</v>
      </c>
      <c r="AO30" s="83" t="b">
        <f t="shared" si="100"/>
        <v>0</v>
      </c>
      <c r="AP30" s="80">
        <f t="shared" si="101"/>
        <v>0</v>
      </c>
      <c r="AQ30" s="83" t="str">
        <f t="shared" si="102"/>
        <v>0</v>
      </c>
      <c r="AR30" s="80">
        <f t="shared" si="103"/>
        <v>0</v>
      </c>
      <c r="AS30" s="84" t="str">
        <f t="shared" si="104"/>
        <v>0</v>
      </c>
    </row>
    <row r="31" spans="1:71" s="13" customFormat="1" ht="18" customHeight="1" x14ac:dyDescent="0.45">
      <c r="A31" s="98" t="s">
        <v>4</v>
      </c>
      <c r="B31" s="96">
        <f>input1!B31</f>
        <v>0</v>
      </c>
      <c r="C31" s="111">
        <f>input1!C31</f>
        <v>0</v>
      </c>
      <c r="D31" s="112">
        <f>input1!D31</f>
        <v>0</v>
      </c>
      <c r="E31" s="113">
        <f>input1!E31</f>
        <v>0</v>
      </c>
      <c r="F31" s="17"/>
      <c r="G31" s="18"/>
      <c r="H31" s="18"/>
      <c r="I31" s="18"/>
      <c r="J31" s="19"/>
      <c r="K31" s="20"/>
      <c r="L31" s="18"/>
      <c r="M31" s="18"/>
      <c r="N31" s="18"/>
      <c r="O31" s="21"/>
      <c r="P31" s="17"/>
      <c r="Q31" s="18"/>
      <c r="R31" s="18"/>
      <c r="S31" s="18"/>
      <c r="T31" s="19"/>
      <c r="U31" s="20"/>
      <c r="V31" s="18"/>
      <c r="W31" s="18"/>
      <c r="X31" s="18"/>
      <c r="Y31" s="21"/>
      <c r="Z31" s="17"/>
      <c r="AA31" s="18"/>
      <c r="AB31" s="18"/>
      <c r="AC31" s="18"/>
      <c r="AD31" s="19"/>
      <c r="AE31" s="48">
        <f t="shared" si="90"/>
        <v>0</v>
      </c>
      <c r="AF31" s="82" t="str">
        <f t="shared" ref="AF31" si="105">IF(AE31=0,"0",AE31)</f>
        <v>0</v>
      </c>
      <c r="AG31" s="83" t="b">
        <f t="shared" ref="AG31" si="106">IF(L31=3,1,IF(L31=2,2,IF(L31=1,3)))</f>
        <v>0</v>
      </c>
      <c r="AH31" s="80">
        <f t="shared" ref="AH31" si="107">J31+AG31+Q31+W31+AA31</f>
        <v>0</v>
      </c>
      <c r="AI31" s="83" t="str">
        <f t="shared" ref="AI31" si="108">IF(AH31=0,"0",AH31)</f>
        <v>0</v>
      </c>
      <c r="AJ31" s="83" t="b">
        <f t="shared" ref="AJ31" si="109">IF(Z31=3,1,IF(Z31=2,2,IF(Z31=1,3)))</f>
        <v>0</v>
      </c>
      <c r="AK31" s="83" t="b">
        <f t="shared" ref="AK31" si="110">IF(AD31=3,1,IF(AD31=2,2,IF(AD31=1,3)))</f>
        <v>0</v>
      </c>
      <c r="AL31" s="80">
        <f t="shared" ref="AL31" si="111">G31+O31+T31+AJ31+AK31</f>
        <v>0</v>
      </c>
      <c r="AM31" s="83" t="str">
        <f t="shared" ref="AM31" si="112">IF(AL31=0,"0",AL31)</f>
        <v>0</v>
      </c>
      <c r="AN31" s="83" t="b">
        <f t="shared" ref="AN31" si="113">IF(P31=3,1,IF(P31=2,2,IF(P31=1,3)))</f>
        <v>0</v>
      </c>
      <c r="AO31" s="83" t="b">
        <f t="shared" ref="AO31" si="114">IF(S31=3,1,IF(S31=2,2,IF(S31=1,3)))</f>
        <v>0</v>
      </c>
      <c r="AP31" s="80">
        <f t="shared" ref="AP31" si="115">K31+AN31+AO31+X31+AB31</f>
        <v>0</v>
      </c>
      <c r="AQ31" s="83" t="str">
        <f t="shared" ref="AQ31" si="116">IF(AP31=0,"0",AP31)</f>
        <v>0</v>
      </c>
      <c r="AR31" s="80">
        <f t="shared" ref="AR31" si="117">F31+I31+N31+V31+Y31</f>
        <v>0</v>
      </c>
      <c r="AS31" s="84" t="str">
        <f t="shared" ref="AS31" si="118">IF(AR31=0,"0",AR31)</f>
        <v>0</v>
      </c>
    </row>
    <row r="32" spans="1:71" s="13" customFormat="1" ht="18" customHeight="1" thickBot="1" x14ac:dyDescent="0.5">
      <c r="A32" s="184" t="s">
        <v>5</v>
      </c>
      <c r="B32" s="96">
        <f>input1!B32</f>
        <v>0</v>
      </c>
      <c r="C32" s="111">
        <f>input1!C32</f>
        <v>0</v>
      </c>
      <c r="D32" s="112">
        <f>input1!D32</f>
        <v>0</v>
      </c>
      <c r="E32" s="113">
        <f>input1!E32</f>
        <v>0</v>
      </c>
      <c r="F32" s="240"/>
      <c r="G32" s="241"/>
      <c r="H32" s="241"/>
      <c r="I32" s="241"/>
      <c r="J32" s="242"/>
      <c r="K32" s="243"/>
      <c r="L32" s="241"/>
      <c r="M32" s="241"/>
      <c r="N32" s="241"/>
      <c r="O32" s="244"/>
      <c r="P32" s="245"/>
      <c r="Q32" s="241"/>
      <c r="R32" s="241"/>
      <c r="S32" s="241"/>
      <c r="T32" s="242"/>
      <c r="U32" s="243"/>
      <c r="V32" s="241"/>
      <c r="W32" s="241"/>
      <c r="X32" s="241"/>
      <c r="Y32" s="244"/>
      <c r="Z32" s="245"/>
      <c r="AA32" s="241"/>
      <c r="AB32" s="241"/>
      <c r="AC32" s="241"/>
      <c r="AD32" s="242"/>
      <c r="AE32" s="48">
        <f t="shared" si="90"/>
        <v>0</v>
      </c>
      <c r="AF32" s="82" t="str">
        <f t="shared" ref="AF32:AF39" si="119">IF(AE32=0,"0",AE32)</f>
        <v>0</v>
      </c>
      <c r="AG32" s="83" t="b">
        <f t="shared" ref="AG32:AG39" si="120">IF(L32=3,1,IF(L32=2,2,IF(L32=1,3)))</f>
        <v>0</v>
      </c>
      <c r="AH32" s="80">
        <f t="shared" ref="AH32:AH39" si="121">J32+AG32+Q32+W32+AA32</f>
        <v>0</v>
      </c>
      <c r="AI32" s="83" t="str">
        <f t="shared" ref="AI32:AI39" si="122">IF(AH32=0,"0",AH32)</f>
        <v>0</v>
      </c>
      <c r="AJ32" s="83" t="b">
        <f t="shared" ref="AJ32:AJ39" si="123">IF(Z32=3,1,IF(Z32=2,2,IF(Z32=1,3)))</f>
        <v>0</v>
      </c>
      <c r="AK32" s="83" t="b">
        <f t="shared" ref="AK32:AK39" si="124">IF(AD32=3,1,IF(AD32=2,2,IF(AD32=1,3)))</f>
        <v>0</v>
      </c>
      <c r="AL32" s="80">
        <f t="shared" ref="AL32:AL39" si="125">G32+O32+T32+AJ32+AK32</f>
        <v>0</v>
      </c>
      <c r="AM32" s="83" t="str">
        <f t="shared" ref="AM32:AM39" si="126">IF(AL32=0,"0",AL32)</f>
        <v>0</v>
      </c>
      <c r="AN32" s="83" t="b">
        <f t="shared" ref="AN32:AN39" si="127">IF(P32=3,1,IF(P32=2,2,IF(P32=1,3)))</f>
        <v>0</v>
      </c>
      <c r="AO32" s="83" t="b">
        <f t="shared" ref="AO32:AO39" si="128">IF(S32=3,1,IF(S32=2,2,IF(S32=1,3)))</f>
        <v>0</v>
      </c>
      <c r="AP32" s="80">
        <f t="shared" ref="AP32:AP39" si="129">K32+AN32+AO32+X32+AB32</f>
        <v>0</v>
      </c>
      <c r="AQ32" s="83" t="str">
        <f t="shared" ref="AQ32:AQ39" si="130">IF(AP32=0,"0",AP32)</f>
        <v>0</v>
      </c>
      <c r="AR32" s="80">
        <f t="shared" ref="AR32:AR39" si="131">F32+I32+N32+V32+Y32</f>
        <v>0</v>
      </c>
      <c r="AS32" s="84" t="str">
        <f t="shared" ref="AS32:AS39" si="132">IF(AR32=0,"0",AR32)</f>
        <v>0</v>
      </c>
    </row>
    <row r="33" spans="1:45" s="13" customFormat="1" ht="18" customHeight="1" x14ac:dyDescent="0.45">
      <c r="A33" s="98" t="s">
        <v>6</v>
      </c>
      <c r="B33" s="96">
        <f>input1!B33</f>
        <v>0</v>
      </c>
      <c r="C33" s="111">
        <f>input1!C33</f>
        <v>0</v>
      </c>
      <c r="D33" s="112">
        <f>input1!D33</f>
        <v>0</v>
      </c>
      <c r="E33" s="113">
        <f>input1!E33</f>
        <v>0</v>
      </c>
      <c r="F33" s="52"/>
      <c r="G33" s="53"/>
      <c r="H33" s="53"/>
      <c r="I33" s="53"/>
      <c r="J33" s="54"/>
      <c r="K33" s="55"/>
      <c r="L33" s="53"/>
      <c r="M33" s="53"/>
      <c r="N33" s="53"/>
      <c r="O33" s="56"/>
      <c r="P33" s="57"/>
      <c r="Q33" s="53"/>
      <c r="R33" s="53"/>
      <c r="S33" s="53"/>
      <c r="T33" s="54"/>
      <c r="U33" s="55"/>
      <c r="V33" s="53"/>
      <c r="W33" s="53"/>
      <c r="X33" s="53"/>
      <c r="Y33" s="56"/>
      <c r="Z33" s="57"/>
      <c r="AA33" s="53"/>
      <c r="AB33" s="53"/>
      <c r="AC33" s="53"/>
      <c r="AD33" s="54"/>
      <c r="AE33" s="48">
        <f t="shared" si="90"/>
        <v>0</v>
      </c>
      <c r="AF33" s="82" t="str">
        <f t="shared" si="119"/>
        <v>0</v>
      </c>
      <c r="AG33" s="83" t="b">
        <f t="shared" si="120"/>
        <v>0</v>
      </c>
      <c r="AH33" s="80">
        <f t="shared" si="121"/>
        <v>0</v>
      </c>
      <c r="AI33" s="83" t="str">
        <f t="shared" si="122"/>
        <v>0</v>
      </c>
      <c r="AJ33" s="83" t="b">
        <f t="shared" si="123"/>
        <v>0</v>
      </c>
      <c r="AK33" s="83" t="b">
        <f t="shared" si="124"/>
        <v>0</v>
      </c>
      <c r="AL33" s="80">
        <f t="shared" si="125"/>
        <v>0</v>
      </c>
      <c r="AM33" s="83" t="str">
        <f t="shared" si="126"/>
        <v>0</v>
      </c>
      <c r="AN33" s="83" t="b">
        <f t="shared" si="127"/>
        <v>0</v>
      </c>
      <c r="AO33" s="83" t="b">
        <f t="shared" si="128"/>
        <v>0</v>
      </c>
      <c r="AP33" s="80">
        <f t="shared" si="129"/>
        <v>0</v>
      </c>
      <c r="AQ33" s="83" t="str">
        <f t="shared" si="130"/>
        <v>0</v>
      </c>
      <c r="AR33" s="80">
        <f t="shared" si="131"/>
        <v>0</v>
      </c>
      <c r="AS33" s="84" t="str">
        <f t="shared" si="132"/>
        <v>0</v>
      </c>
    </row>
    <row r="34" spans="1:45" s="13" customFormat="1" ht="18" customHeight="1" x14ac:dyDescent="0.45">
      <c r="A34" s="184" t="s">
        <v>7</v>
      </c>
      <c r="B34" s="96">
        <f>input1!B34</f>
        <v>0</v>
      </c>
      <c r="C34" s="111">
        <f>input1!C34</f>
        <v>0</v>
      </c>
      <c r="D34" s="112">
        <f>input1!D34</f>
        <v>0</v>
      </c>
      <c r="E34" s="113">
        <f>input1!E34</f>
        <v>0</v>
      </c>
      <c r="F34" s="36"/>
      <c r="G34" s="37"/>
      <c r="H34" s="37"/>
      <c r="I34" s="37"/>
      <c r="J34" s="38"/>
      <c r="K34" s="39"/>
      <c r="L34" s="37"/>
      <c r="M34" s="37"/>
      <c r="N34" s="37"/>
      <c r="O34" s="40"/>
      <c r="P34" s="41"/>
      <c r="Q34" s="37"/>
      <c r="R34" s="37"/>
      <c r="S34" s="37"/>
      <c r="T34" s="38"/>
      <c r="U34" s="39"/>
      <c r="V34" s="37"/>
      <c r="W34" s="37"/>
      <c r="X34" s="37"/>
      <c r="Y34" s="40"/>
      <c r="Z34" s="41"/>
      <c r="AA34" s="37"/>
      <c r="AB34" s="37"/>
      <c r="AC34" s="37"/>
      <c r="AD34" s="38"/>
      <c r="AE34" s="48">
        <f t="shared" si="90"/>
        <v>0</v>
      </c>
      <c r="AF34" s="82" t="str">
        <f t="shared" si="119"/>
        <v>0</v>
      </c>
      <c r="AG34" s="83" t="b">
        <f t="shared" si="120"/>
        <v>0</v>
      </c>
      <c r="AH34" s="80">
        <f t="shared" si="121"/>
        <v>0</v>
      </c>
      <c r="AI34" s="83" t="str">
        <f t="shared" si="122"/>
        <v>0</v>
      </c>
      <c r="AJ34" s="83" t="b">
        <f t="shared" si="123"/>
        <v>0</v>
      </c>
      <c r="AK34" s="83" t="b">
        <f t="shared" si="124"/>
        <v>0</v>
      </c>
      <c r="AL34" s="80">
        <f t="shared" si="125"/>
        <v>0</v>
      </c>
      <c r="AM34" s="83" t="str">
        <f t="shared" si="126"/>
        <v>0</v>
      </c>
      <c r="AN34" s="83" t="b">
        <f t="shared" si="127"/>
        <v>0</v>
      </c>
      <c r="AO34" s="83" t="b">
        <f t="shared" si="128"/>
        <v>0</v>
      </c>
      <c r="AP34" s="80">
        <f t="shared" si="129"/>
        <v>0</v>
      </c>
      <c r="AQ34" s="83" t="str">
        <f t="shared" si="130"/>
        <v>0</v>
      </c>
      <c r="AR34" s="80">
        <f t="shared" si="131"/>
        <v>0</v>
      </c>
      <c r="AS34" s="84" t="str">
        <f t="shared" si="132"/>
        <v>0</v>
      </c>
    </row>
    <row r="35" spans="1:45" s="13" customFormat="1" ht="18" customHeight="1" x14ac:dyDescent="0.45">
      <c r="A35" s="98" t="s">
        <v>8</v>
      </c>
      <c r="B35" s="96">
        <f>input1!B35</f>
        <v>0</v>
      </c>
      <c r="C35" s="111">
        <f>input1!C35</f>
        <v>0</v>
      </c>
      <c r="D35" s="112">
        <f>input1!D35</f>
        <v>0</v>
      </c>
      <c r="E35" s="113">
        <f>input1!E35</f>
        <v>0</v>
      </c>
      <c r="F35" s="36"/>
      <c r="G35" s="37"/>
      <c r="H35" s="37"/>
      <c r="I35" s="37"/>
      <c r="J35" s="38"/>
      <c r="K35" s="39"/>
      <c r="L35" s="37"/>
      <c r="M35" s="37"/>
      <c r="N35" s="37"/>
      <c r="O35" s="40"/>
      <c r="P35" s="41"/>
      <c r="Q35" s="37"/>
      <c r="R35" s="37"/>
      <c r="S35" s="37"/>
      <c r="T35" s="38"/>
      <c r="U35" s="39"/>
      <c r="V35" s="37"/>
      <c r="W35" s="37"/>
      <c r="X35" s="37"/>
      <c r="Y35" s="40"/>
      <c r="Z35" s="41"/>
      <c r="AA35" s="37"/>
      <c r="AB35" s="37"/>
      <c r="AC35" s="37"/>
      <c r="AD35" s="38"/>
      <c r="AE35" s="48">
        <f t="shared" si="90"/>
        <v>0</v>
      </c>
      <c r="AF35" s="82" t="str">
        <f t="shared" si="119"/>
        <v>0</v>
      </c>
      <c r="AG35" s="83" t="b">
        <f t="shared" si="120"/>
        <v>0</v>
      </c>
      <c r="AH35" s="80">
        <f t="shared" si="121"/>
        <v>0</v>
      </c>
      <c r="AI35" s="83" t="str">
        <f t="shared" si="122"/>
        <v>0</v>
      </c>
      <c r="AJ35" s="83" t="b">
        <f t="shared" si="123"/>
        <v>0</v>
      </c>
      <c r="AK35" s="83" t="b">
        <f t="shared" si="124"/>
        <v>0</v>
      </c>
      <c r="AL35" s="80">
        <f t="shared" si="125"/>
        <v>0</v>
      </c>
      <c r="AM35" s="83" t="str">
        <f t="shared" si="126"/>
        <v>0</v>
      </c>
      <c r="AN35" s="83" t="b">
        <f t="shared" si="127"/>
        <v>0</v>
      </c>
      <c r="AO35" s="83" t="b">
        <f t="shared" si="128"/>
        <v>0</v>
      </c>
      <c r="AP35" s="80">
        <f t="shared" si="129"/>
        <v>0</v>
      </c>
      <c r="AQ35" s="83" t="str">
        <f t="shared" si="130"/>
        <v>0</v>
      </c>
      <c r="AR35" s="80">
        <f t="shared" si="131"/>
        <v>0</v>
      </c>
      <c r="AS35" s="84" t="str">
        <f t="shared" si="132"/>
        <v>0</v>
      </c>
    </row>
    <row r="36" spans="1:45" s="13" customFormat="1" ht="18" customHeight="1" x14ac:dyDescent="0.45">
      <c r="A36" s="184" t="s">
        <v>9</v>
      </c>
      <c r="B36" s="96">
        <f>input1!B36</f>
        <v>0</v>
      </c>
      <c r="C36" s="111">
        <f>input1!C36</f>
        <v>0</v>
      </c>
      <c r="D36" s="112">
        <f>input1!D36</f>
        <v>0</v>
      </c>
      <c r="E36" s="113">
        <f>input1!E36</f>
        <v>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7"/>
      <c r="AD36" s="38"/>
      <c r="AE36" s="48">
        <f t="shared" si="90"/>
        <v>0</v>
      </c>
      <c r="AF36" s="82" t="str">
        <f t="shared" si="119"/>
        <v>0</v>
      </c>
      <c r="AG36" s="83" t="b">
        <f t="shared" si="120"/>
        <v>0</v>
      </c>
      <c r="AH36" s="80">
        <f t="shared" si="121"/>
        <v>0</v>
      </c>
      <c r="AI36" s="83" t="str">
        <f t="shared" si="122"/>
        <v>0</v>
      </c>
      <c r="AJ36" s="83" t="b">
        <f t="shared" si="123"/>
        <v>0</v>
      </c>
      <c r="AK36" s="83" t="b">
        <f t="shared" si="124"/>
        <v>0</v>
      </c>
      <c r="AL36" s="80">
        <f t="shared" si="125"/>
        <v>0</v>
      </c>
      <c r="AM36" s="83" t="str">
        <f t="shared" si="126"/>
        <v>0</v>
      </c>
      <c r="AN36" s="83" t="b">
        <f t="shared" si="127"/>
        <v>0</v>
      </c>
      <c r="AO36" s="83" t="b">
        <f t="shared" si="128"/>
        <v>0</v>
      </c>
      <c r="AP36" s="80">
        <f t="shared" si="129"/>
        <v>0</v>
      </c>
      <c r="AQ36" s="83" t="str">
        <f t="shared" si="130"/>
        <v>0</v>
      </c>
      <c r="AR36" s="80">
        <f t="shared" si="131"/>
        <v>0</v>
      </c>
      <c r="AS36" s="84" t="str">
        <f t="shared" si="132"/>
        <v>0</v>
      </c>
    </row>
    <row r="37" spans="1:45" s="13" customFormat="1" ht="18" customHeight="1" thickBot="1" x14ac:dyDescent="0.5">
      <c r="A37" s="98" t="s">
        <v>10</v>
      </c>
      <c r="B37" s="96">
        <f>input1!B37</f>
        <v>0</v>
      </c>
      <c r="C37" s="111">
        <f>input1!C37</f>
        <v>0</v>
      </c>
      <c r="D37" s="112">
        <f>input1!D37</f>
        <v>0</v>
      </c>
      <c r="E37" s="113">
        <f>input1!E37</f>
        <v>0</v>
      </c>
      <c r="F37" s="42"/>
      <c r="G37" s="43"/>
      <c r="H37" s="43"/>
      <c r="I37" s="43"/>
      <c r="J37" s="44"/>
      <c r="K37" s="50"/>
      <c r="L37" s="43"/>
      <c r="M37" s="43"/>
      <c r="N37" s="43"/>
      <c r="O37" s="51"/>
      <c r="P37" s="45"/>
      <c r="Q37" s="43"/>
      <c r="R37" s="43"/>
      <c r="S37" s="43"/>
      <c r="T37" s="44"/>
      <c r="U37" s="50"/>
      <c r="V37" s="43"/>
      <c r="W37" s="43"/>
      <c r="X37" s="43"/>
      <c r="Y37" s="51"/>
      <c r="Z37" s="45"/>
      <c r="AA37" s="43"/>
      <c r="AB37" s="43"/>
      <c r="AC37" s="43"/>
      <c r="AD37" s="44"/>
      <c r="AE37" s="48">
        <f t="shared" si="90"/>
        <v>0</v>
      </c>
      <c r="AF37" s="82" t="str">
        <f t="shared" si="119"/>
        <v>0</v>
      </c>
      <c r="AG37" s="83" t="b">
        <f t="shared" si="120"/>
        <v>0</v>
      </c>
      <c r="AH37" s="80">
        <f t="shared" si="121"/>
        <v>0</v>
      </c>
      <c r="AI37" s="83" t="str">
        <f t="shared" si="122"/>
        <v>0</v>
      </c>
      <c r="AJ37" s="83" t="b">
        <f t="shared" si="123"/>
        <v>0</v>
      </c>
      <c r="AK37" s="83" t="b">
        <f t="shared" si="124"/>
        <v>0</v>
      </c>
      <c r="AL37" s="80">
        <f t="shared" si="125"/>
        <v>0</v>
      </c>
      <c r="AM37" s="83" t="str">
        <f t="shared" si="126"/>
        <v>0</v>
      </c>
      <c r="AN37" s="83" t="b">
        <f t="shared" si="127"/>
        <v>0</v>
      </c>
      <c r="AO37" s="83" t="b">
        <f t="shared" si="128"/>
        <v>0</v>
      </c>
      <c r="AP37" s="80">
        <f t="shared" si="129"/>
        <v>0</v>
      </c>
      <c r="AQ37" s="83" t="str">
        <f t="shared" si="130"/>
        <v>0</v>
      </c>
      <c r="AR37" s="80">
        <f t="shared" si="131"/>
        <v>0</v>
      </c>
      <c r="AS37" s="84" t="str">
        <f t="shared" si="132"/>
        <v>0</v>
      </c>
    </row>
    <row r="38" spans="1:45" s="13" customFormat="1" ht="18" customHeight="1" thickBot="1" x14ac:dyDescent="0.5">
      <c r="A38" s="184" t="s">
        <v>11</v>
      </c>
      <c r="B38" s="96">
        <f>input1!B38</f>
        <v>0</v>
      </c>
      <c r="C38" s="111">
        <f>input1!C38</f>
        <v>0</v>
      </c>
      <c r="D38" s="112">
        <f>input1!D38</f>
        <v>0</v>
      </c>
      <c r="E38" s="113">
        <f>input1!E38</f>
        <v>0</v>
      </c>
      <c r="F38" s="42"/>
      <c r="G38" s="43"/>
      <c r="H38" s="43"/>
      <c r="I38" s="43"/>
      <c r="J38" s="44"/>
      <c r="K38" s="50"/>
      <c r="L38" s="43"/>
      <c r="M38" s="43"/>
      <c r="N38" s="43"/>
      <c r="O38" s="51"/>
      <c r="P38" s="45"/>
      <c r="Q38" s="43"/>
      <c r="R38" s="43"/>
      <c r="S38" s="43"/>
      <c r="T38" s="44"/>
      <c r="U38" s="50"/>
      <c r="V38" s="43"/>
      <c r="W38" s="43"/>
      <c r="X38" s="43"/>
      <c r="Y38" s="51"/>
      <c r="Z38" s="45"/>
      <c r="AA38" s="43"/>
      <c r="AB38" s="43"/>
      <c r="AC38" s="43"/>
      <c r="AD38" s="44"/>
      <c r="AE38" s="48">
        <f t="shared" si="90"/>
        <v>0</v>
      </c>
      <c r="AF38" s="82" t="str">
        <f t="shared" si="119"/>
        <v>0</v>
      </c>
      <c r="AG38" s="83" t="b">
        <f t="shared" si="120"/>
        <v>0</v>
      </c>
      <c r="AH38" s="80">
        <f t="shared" si="121"/>
        <v>0</v>
      </c>
      <c r="AI38" s="83" t="str">
        <f t="shared" si="122"/>
        <v>0</v>
      </c>
      <c r="AJ38" s="83" t="b">
        <f t="shared" si="123"/>
        <v>0</v>
      </c>
      <c r="AK38" s="83" t="b">
        <f t="shared" si="124"/>
        <v>0</v>
      </c>
      <c r="AL38" s="80">
        <f t="shared" si="125"/>
        <v>0</v>
      </c>
      <c r="AM38" s="83" t="str">
        <f t="shared" si="126"/>
        <v>0</v>
      </c>
      <c r="AN38" s="83" t="b">
        <f t="shared" si="127"/>
        <v>0</v>
      </c>
      <c r="AO38" s="83" t="b">
        <f t="shared" si="128"/>
        <v>0</v>
      </c>
      <c r="AP38" s="80">
        <f t="shared" si="129"/>
        <v>0</v>
      </c>
      <c r="AQ38" s="83" t="str">
        <f t="shared" si="130"/>
        <v>0</v>
      </c>
      <c r="AR38" s="80">
        <f t="shared" si="131"/>
        <v>0</v>
      </c>
      <c r="AS38" s="84" t="str">
        <f t="shared" si="132"/>
        <v>0</v>
      </c>
    </row>
    <row r="39" spans="1:45" s="13" customFormat="1" ht="18" customHeight="1" x14ac:dyDescent="0.45">
      <c r="A39" s="98" t="s">
        <v>12</v>
      </c>
      <c r="B39" s="96">
        <f>input1!B39</f>
        <v>0</v>
      </c>
      <c r="C39" s="111">
        <f>input1!C39</f>
        <v>0</v>
      </c>
      <c r="D39" s="112">
        <f>input1!D39</f>
        <v>0</v>
      </c>
      <c r="E39" s="113">
        <f>input1!E39</f>
        <v>0</v>
      </c>
      <c r="F39" s="36"/>
      <c r="G39" s="37"/>
      <c r="H39" s="37"/>
      <c r="I39" s="37"/>
      <c r="J39" s="38"/>
      <c r="K39" s="39"/>
      <c r="L39" s="37"/>
      <c r="M39" s="37"/>
      <c r="N39" s="37"/>
      <c r="O39" s="40"/>
      <c r="P39" s="41"/>
      <c r="Q39" s="37"/>
      <c r="R39" s="37"/>
      <c r="S39" s="37"/>
      <c r="T39" s="38"/>
      <c r="U39" s="39"/>
      <c r="V39" s="37"/>
      <c r="W39" s="37"/>
      <c r="X39" s="37"/>
      <c r="Y39" s="40"/>
      <c r="Z39" s="41"/>
      <c r="AA39" s="37"/>
      <c r="AB39" s="37"/>
      <c r="AC39" s="37"/>
      <c r="AD39" s="38"/>
      <c r="AE39" s="48">
        <f t="shared" si="90"/>
        <v>0</v>
      </c>
      <c r="AF39" s="82" t="str">
        <f t="shared" si="119"/>
        <v>0</v>
      </c>
      <c r="AG39" s="83" t="b">
        <f t="shared" si="120"/>
        <v>0</v>
      </c>
      <c r="AH39" s="80">
        <f t="shared" si="121"/>
        <v>0</v>
      </c>
      <c r="AI39" s="83" t="str">
        <f t="shared" si="122"/>
        <v>0</v>
      </c>
      <c r="AJ39" s="83" t="b">
        <f t="shared" si="123"/>
        <v>0</v>
      </c>
      <c r="AK39" s="83" t="b">
        <f t="shared" si="124"/>
        <v>0</v>
      </c>
      <c r="AL39" s="80">
        <f t="shared" si="125"/>
        <v>0</v>
      </c>
      <c r="AM39" s="83" t="str">
        <f t="shared" si="126"/>
        <v>0</v>
      </c>
      <c r="AN39" s="83" t="b">
        <f t="shared" si="127"/>
        <v>0</v>
      </c>
      <c r="AO39" s="83" t="b">
        <f t="shared" si="128"/>
        <v>0</v>
      </c>
      <c r="AP39" s="80">
        <f t="shared" si="129"/>
        <v>0</v>
      </c>
      <c r="AQ39" s="83" t="str">
        <f t="shared" si="130"/>
        <v>0</v>
      </c>
      <c r="AR39" s="80">
        <f t="shared" si="131"/>
        <v>0</v>
      </c>
      <c r="AS39" s="84" t="str">
        <f t="shared" si="132"/>
        <v>0</v>
      </c>
    </row>
    <row r="40" spans="1:45" s="13" customFormat="1" ht="18" customHeight="1" x14ac:dyDescent="0.45">
      <c r="A40" s="185"/>
      <c r="B40" s="96"/>
      <c r="C40" s="111"/>
      <c r="D40" s="112"/>
      <c r="E40" s="113"/>
      <c r="F40" s="52"/>
      <c r="G40" s="53"/>
      <c r="H40" s="53"/>
      <c r="I40" s="53"/>
      <c r="J40" s="54"/>
      <c r="K40" s="55"/>
      <c r="L40" s="53"/>
      <c r="M40" s="53"/>
      <c r="N40" s="53"/>
      <c r="O40" s="56"/>
      <c r="P40" s="57"/>
      <c r="Q40" s="53"/>
      <c r="R40" s="53"/>
      <c r="S40" s="53"/>
      <c r="T40" s="54"/>
      <c r="U40" s="55"/>
      <c r="V40" s="53"/>
      <c r="W40" s="53"/>
      <c r="X40" s="53"/>
      <c r="Y40" s="56"/>
      <c r="Z40" s="57"/>
      <c r="AA40" s="53"/>
      <c r="AB40" s="53"/>
      <c r="AC40" s="53"/>
      <c r="AD40" s="54"/>
      <c r="AE40" s="48"/>
      <c r="AF40" s="82"/>
      <c r="AG40" s="83"/>
      <c r="AH40" s="80"/>
      <c r="AI40" s="83"/>
      <c r="AJ40" s="83"/>
      <c r="AK40" s="83"/>
      <c r="AL40" s="80"/>
      <c r="AM40" s="83"/>
      <c r="AN40" s="83"/>
      <c r="AO40" s="83"/>
      <c r="AP40" s="80"/>
      <c r="AQ40" s="83"/>
      <c r="AR40" s="80"/>
      <c r="AS40" s="84"/>
    </row>
    <row r="41" spans="1:45" s="13" customFormat="1" ht="18" customHeight="1" x14ac:dyDescent="0.45">
      <c r="A41" s="187"/>
      <c r="B41" s="96"/>
      <c r="C41" s="111"/>
      <c r="D41" s="112"/>
      <c r="E41" s="113"/>
      <c r="F41" s="36"/>
      <c r="G41" s="37"/>
      <c r="H41" s="37"/>
      <c r="I41" s="37"/>
      <c r="J41" s="38"/>
      <c r="K41" s="39"/>
      <c r="L41" s="37"/>
      <c r="M41" s="37"/>
      <c r="N41" s="37"/>
      <c r="O41" s="40"/>
      <c r="P41" s="41"/>
      <c r="Q41" s="37"/>
      <c r="R41" s="37"/>
      <c r="S41" s="37"/>
      <c r="T41" s="38"/>
      <c r="U41" s="39"/>
      <c r="V41" s="37"/>
      <c r="W41" s="37"/>
      <c r="X41" s="37"/>
      <c r="Y41" s="40"/>
      <c r="Z41" s="41"/>
      <c r="AA41" s="37"/>
      <c r="AB41" s="37"/>
      <c r="AC41" s="37"/>
      <c r="AD41" s="38"/>
      <c r="AE41" s="48"/>
      <c r="AF41" s="82"/>
      <c r="AG41" s="83"/>
      <c r="AH41" s="80"/>
      <c r="AI41" s="83"/>
      <c r="AJ41" s="83"/>
      <c r="AK41" s="83"/>
      <c r="AL41" s="80"/>
      <c r="AM41" s="83"/>
      <c r="AN41" s="83"/>
      <c r="AO41" s="83"/>
      <c r="AP41" s="80"/>
      <c r="AQ41" s="83"/>
      <c r="AR41" s="80"/>
      <c r="AS41" s="84"/>
    </row>
    <row r="42" spans="1:45" s="13" customFormat="1" ht="18" customHeight="1" thickBot="1" x14ac:dyDescent="0.5">
      <c r="A42" s="188"/>
      <c r="B42" s="97"/>
      <c r="C42" s="114"/>
      <c r="D42" s="115"/>
      <c r="E42" s="116"/>
      <c r="F42" s="42"/>
      <c r="G42" s="43"/>
      <c r="H42" s="43"/>
      <c r="I42" s="43"/>
      <c r="J42" s="44"/>
      <c r="K42" s="50"/>
      <c r="L42" s="43"/>
      <c r="M42" s="43"/>
      <c r="N42" s="43"/>
      <c r="O42" s="51"/>
      <c r="P42" s="45"/>
      <c r="Q42" s="43"/>
      <c r="R42" s="43"/>
      <c r="S42" s="43"/>
      <c r="T42" s="44"/>
      <c r="U42" s="50"/>
      <c r="V42" s="43"/>
      <c r="W42" s="43"/>
      <c r="X42" s="43"/>
      <c r="Y42" s="51"/>
      <c r="Z42" s="45"/>
      <c r="AA42" s="43"/>
      <c r="AB42" s="43"/>
      <c r="AC42" s="43"/>
      <c r="AD42" s="44"/>
      <c r="AE42" s="48"/>
      <c r="AF42" s="85"/>
      <c r="AG42" s="86"/>
      <c r="AH42" s="80"/>
      <c r="AI42" s="86"/>
      <c r="AJ42" s="86"/>
      <c r="AK42" s="86"/>
      <c r="AL42" s="80"/>
      <c r="AM42" s="86"/>
      <c r="AN42" s="86"/>
      <c r="AO42" s="86"/>
      <c r="AP42" s="80"/>
      <c r="AQ42" s="86"/>
      <c r="AR42" s="80"/>
      <c r="AS42" s="87"/>
    </row>
    <row r="43" spans="1:45" s="13" customFormat="1" ht="18" customHeight="1" thickBot="1" x14ac:dyDescent="0.5">
      <c r="A43" s="190"/>
      <c r="B43" s="97"/>
      <c r="C43" s="114"/>
      <c r="D43" s="115"/>
      <c r="E43" s="116"/>
      <c r="F43" s="42"/>
      <c r="G43" s="43"/>
      <c r="H43" s="43"/>
      <c r="I43" s="43"/>
      <c r="J43" s="44"/>
      <c r="K43" s="50"/>
      <c r="L43" s="43"/>
      <c r="M43" s="43"/>
      <c r="N43" s="43"/>
      <c r="O43" s="51"/>
      <c r="P43" s="45"/>
      <c r="Q43" s="43"/>
      <c r="R43" s="43"/>
      <c r="S43" s="43"/>
      <c r="T43" s="44"/>
      <c r="U43" s="50"/>
      <c r="V43" s="43"/>
      <c r="W43" s="43"/>
      <c r="X43" s="43"/>
      <c r="Y43" s="51"/>
      <c r="Z43" s="45"/>
      <c r="AA43" s="43"/>
      <c r="AB43" s="43"/>
      <c r="AC43" s="43"/>
      <c r="AD43" s="44"/>
      <c r="AE43" s="48"/>
      <c r="AF43" s="85"/>
      <c r="AG43" s="86"/>
      <c r="AH43" s="80"/>
      <c r="AI43" s="86"/>
      <c r="AJ43" s="86"/>
      <c r="AK43" s="86"/>
      <c r="AL43" s="80"/>
      <c r="AM43" s="86"/>
      <c r="AN43" s="86"/>
      <c r="AO43" s="86"/>
      <c r="AP43" s="80"/>
      <c r="AQ43" s="86"/>
      <c r="AR43" s="80"/>
      <c r="AS43" s="87"/>
    </row>
    <row r="44" spans="1:45" ht="21" thickBot="1" x14ac:dyDescent="0.45"/>
    <row r="45" spans="1:45" ht="27" thickBot="1" x14ac:dyDescent="0.6">
      <c r="D45" s="108" t="s">
        <v>55</v>
      </c>
      <c r="E45" s="109"/>
      <c r="F45" s="109"/>
      <c r="G45" s="109"/>
      <c r="H45" s="109"/>
      <c r="I45" s="109"/>
      <c r="J45" s="110"/>
    </row>
    <row r="47" spans="1:45" x14ac:dyDescent="0.4">
      <c r="D47" s="198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32" right="0.27" top="0.98425196850393704" bottom="0.98425196850393704" header="0.51181102362204722" footer="0.51181102362204722"/>
  <pageSetup paperSize="9" scale="53" orientation="landscape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view="pageBreakPreview" topLeftCell="A22" zoomScale="98" zoomScaleNormal="100" zoomScaleSheetLayoutView="98" workbookViewId="0">
      <selection activeCell="S27" sqref="A1:S2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42" t="s">
        <v>26</v>
      </c>
      <c r="B1" s="343"/>
      <c r="C1" s="343"/>
      <c r="D1" s="343"/>
      <c r="E1" s="343"/>
      <c r="F1" s="344"/>
      <c r="G1" s="324" t="s">
        <v>43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</row>
    <row r="2" spans="1:19" ht="22.5" customHeight="1" thickBot="1" x14ac:dyDescent="0.5">
      <c r="A2" s="339" t="str">
        <f>input1!A2</f>
        <v>ชั้นมัธยมศึกษาปีที่ 4/2</v>
      </c>
      <c r="B2" s="340"/>
      <c r="C2" s="340"/>
      <c r="D2" s="340"/>
      <c r="E2" s="340"/>
      <c r="F2" s="341"/>
      <c r="G2" s="324" t="s">
        <v>37</v>
      </c>
      <c r="H2" s="326"/>
      <c r="I2" s="345" t="s">
        <v>38</v>
      </c>
      <c r="J2" s="345"/>
      <c r="K2" s="324" t="s">
        <v>39</v>
      </c>
      <c r="L2" s="326"/>
      <c r="M2" s="345" t="s">
        <v>40</v>
      </c>
      <c r="N2" s="345"/>
      <c r="O2" s="324" t="s">
        <v>41</v>
      </c>
      <c r="P2" s="326"/>
      <c r="Q2" s="183"/>
      <c r="R2" s="324" t="s">
        <v>42</v>
      </c>
      <c r="S2" s="326"/>
    </row>
    <row r="3" spans="1:19" ht="21.75" thickBot="1" x14ac:dyDescent="0.5">
      <c r="A3" s="93" t="s">
        <v>21</v>
      </c>
      <c r="B3" s="94" t="s">
        <v>20</v>
      </c>
      <c r="C3" s="95" t="s">
        <v>22</v>
      </c>
      <c r="D3" s="94" t="s">
        <v>23</v>
      </c>
      <c r="E3" s="95" t="s">
        <v>24</v>
      </c>
      <c r="F3" s="118" t="s">
        <v>24</v>
      </c>
      <c r="G3" s="119" t="s">
        <v>35</v>
      </c>
      <c r="H3" s="120" t="s">
        <v>36</v>
      </c>
      <c r="I3" s="119" t="s">
        <v>35</v>
      </c>
      <c r="J3" s="121" t="s">
        <v>36</v>
      </c>
      <c r="K3" s="122" t="s">
        <v>35</v>
      </c>
      <c r="L3" s="120" t="s">
        <v>36</v>
      </c>
      <c r="M3" s="119" t="s">
        <v>35</v>
      </c>
      <c r="N3" s="121" t="s">
        <v>36</v>
      </c>
      <c r="O3" s="122" t="s">
        <v>35</v>
      </c>
      <c r="P3" s="123" t="s">
        <v>36</v>
      </c>
      <c r="Q3" s="124"/>
      <c r="R3" s="155" t="s">
        <v>35</v>
      </c>
      <c r="S3" s="94" t="s">
        <v>36</v>
      </c>
    </row>
    <row r="4" spans="1:19" s="13" customFormat="1" ht="18" customHeight="1" x14ac:dyDescent="0.45">
      <c r="A4" s="184" t="s">
        <v>66</v>
      </c>
      <c r="B4" s="96" t="str">
        <f>input1!B4</f>
        <v>42</v>
      </c>
      <c r="C4" s="111" t="str">
        <f>input1!C4</f>
        <v>01131</v>
      </c>
      <c r="D4" s="112" t="str">
        <f>input1!D4</f>
        <v>นายไกรสิทธิ์  ประสงค์ดี</v>
      </c>
      <c r="E4" s="113">
        <f>input1!E4</f>
        <v>1</v>
      </c>
      <c r="F4" s="125" t="str">
        <f>IF(E4=1,"ชาย",IF(E4=2,"หญิง","-"))</f>
        <v>ชาย</v>
      </c>
      <c r="G4" s="126">
        <f>input1!AF4</f>
        <v>7</v>
      </c>
      <c r="H4" s="129" t="str">
        <f>IF(G4&gt;10,"เสี่ยง/มีปัญหา","ปกติ")</f>
        <v>ปกติ</v>
      </c>
      <c r="I4" s="128">
        <f>input1!AI4</f>
        <v>6</v>
      </c>
      <c r="J4" s="129" t="str">
        <f>IF(I4&gt;9,"เสี่ยง/มีปัญหา","ปกติ")</f>
        <v>ปกติ</v>
      </c>
      <c r="K4" s="126">
        <f>input1!AM4</f>
        <v>9</v>
      </c>
      <c r="L4" s="129" t="str">
        <f>IF(K4&gt;10,"เสี่ยง/มีปัญหา","ปกติ")</f>
        <v>ปกติ</v>
      </c>
      <c r="M4" s="128">
        <f>input1!AQ4</f>
        <v>8</v>
      </c>
      <c r="N4" s="129" t="str">
        <f>IF(M4&gt;9,"เสี่ยง/มีปัญหา","ปกติ")</f>
        <v>ปกติ</v>
      </c>
      <c r="O4" s="126">
        <f>input1!AS4</f>
        <v>8</v>
      </c>
      <c r="P4" s="130" t="str">
        <f>IF(O4&gt;10,"มีจุดแข็ง","ไม่มีจุดแข็ง")</f>
        <v>ไม่มีจุดแข็ง</v>
      </c>
      <c r="Q4" s="127">
        <f>G4+I4+K4+M4+O4</f>
        <v>38</v>
      </c>
      <c r="R4" s="152">
        <f>IF(Q4&lt;1,"-",Q4)</f>
        <v>38</v>
      </c>
      <c r="S4" s="144" t="str">
        <f>IF(R4&gt;48,"เสี่ยง/มีปัญหา","ปกติ")</f>
        <v>ปกติ</v>
      </c>
    </row>
    <row r="5" spans="1:19" s="13" customFormat="1" ht="18" customHeight="1" x14ac:dyDescent="0.45">
      <c r="A5" s="98" t="s">
        <v>67</v>
      </c>
      <c r="B5" s="96" t="str">
        <f>input1!B5</f>
        <v>42</v>
      </c>
      <c r="C5" s="111" t="str">
        <f>input1!C5</f>
        <v>00979</v>
      </c>
      <c r="D5" s="112" t="str">
        <f>input1!D5</f>
        <v>นายจตุรพล  โพธ์งาม</v>
      </c>
      <c r="E5" s="113">
        <f>input1!E5</f>
        <v>1</v>
      </c>
      <c r="F5" s="131" t="str">
        <f t="shared" ref="F5:F44" si="0">IF(E5=1,"ชาย",IF(E5=2,"หญิง","-"))</f>
        <v>ชาย</v>
      </c>
      <c r="G5" s="132">
        <f>input1!AF5</f>
        <v>6</v>
      </c>
      <c r="H5" s="129" t="str">
        <f t="shared" ref="H5:H44" si="1">IF(G5&gt;10,"เสี่ยง/มีปัญหา","ปกติ")</f>
        <v>ปกติ</v>
      </c>
      <c r="I5" s="134">
        <f>input1!AI5</f>
        <v>8</v>
      </c>
      <c r="J5" s="129" t="str">
        <f t="shared" ref="J5:J44" si="2">IF(I5&gt;9,"เสี่ยง/มีปัญหา","ปกติ")</f>
        <v>ปกติ</v>
      </c>
      <c r="K5" s="132">
        <f>input1!AM5</f>
        <v>6</v>
      </c>
      <c r="L5" s="129" t="str">
        <f t="shared" ref="L5:L44" si="3">IF(K5&gt;10,"เสี่ยง/มีปัญหา","ปกติ")</f>
        <v>ปกติ</v>
      </c>
      <c r="M5" s="134">
        <f>input1!AQ5</f>
        <v>8</v>
      </c>
      <c r="N5" s="129" t="str">
        <f t="shared" ref="N5:N44" si="4">IF(M5&gt;9,"เสี่ยง/มีปัญหา","ปกติ")</f>
        <v>ปกติ</v>
      </c>
      <c r="O5" s="132">
        <f>input1!AS5</f>
        <v>9</v>
      </c>
      <c r="P5" s="130" t="str">
        <f t="shared" ref="P5:P44" si="5">IF(O5&gt;10,"มีจุดแข็ง","ไม่มีจุดแข็ง")</f>
        <v>ไม่มีจุดแข็ง</v>
      </c>
      <c r="Q5" s="133">
        <f t="shared" ref="Q5:Q42" si="6">G5+I5+K5+M5+O5</f>
        <v>37</v>
      </c>
      <c r="R5" s="153">
        <f t="shared" ref="R5:R44" si="7">IF(Q5&lt;1,"-",Q5)</f>
        <v>37</v>
      </c>
      <c r="S5" s="144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5" t="s">
        <v>68</v>
      </c>
      <c r="B6" s="96" t="str">
        <f>input1!B6</f>
        <v>42</v>
      </c>
      <c r="C6" s="111" t="str">
        <f>input1!C6</f>
        <v>01664</v>
      </c>
      <c r="D6" s="112" t="str">
        <f>input1!D6</f>
        <v>นายเตชะวิทย์  ศรีบุญมา</v>
      </c>
      <c r="E6" s="113">
        <f>input1!E6</f>
        <v>1</v>
      </c>
      <c r="F6" s="131" t="str">
        <f t="shared" si="0"/>
        <v>ชาย</v>
      </c>
      <c r="G6" s="132">
        <f>input1!AF6</f>
        <v>7</v>
      </c>
      <c r="H6" s="129" t="str">
        <f t="shared" si="1"/>
        <v>ปกติ</v>
      </c>
      <c r="I6" s="134">
        <f>input1!AI6</f>
        <v>8</v>
      </c>
      <c r="J6" s="129" t="str">
        <f t="shared" si="2"/>
        <v>ปกติ</v>
      </c>
      <c r="K6" s="132">
        <f>input1!AM6</f>
        <v>6</v>
      </c>
      <c r="L6" s="129" t="str">
        <f t="shared" si="3"/>
        <v>ปกติ</v>
      </c>
      <c r="M6" s="134">
        <f>input1!AQ6</f>
        <v>7</v>
      </c>
      <c r="N6" s="129" t="str">
        <f t="shared" si="4"/>
        <v>ปกติ</v>
      </c>
      <c r="O6" s="132">
        <f>input1!AS6</f>
        <v>10</v>
      </c>
      <c r="P6" s="130" t="str">
        <f t="shared" si="5"/>
        <v>ไม่มีจุดแข็ง</v>
      </c>
      <c r="Q6" s="133">
        <f t="shared" si="6"/>
        <v>38</v>
      </c>
      <c r="R6" s="153">
        <f t="shared" si="7"/>
        <v>38</v>
      </c>
      <c r="S6" s="144" t="str">
        <f t="shared" si="8"/>
        <v>ปกติ</v>
      </c>
    </row>
    <row r="7" spans="1:19" s="13" customFormat="1" ht="18" customHeight="1" x14ac:dyDescent="0.45">
      <c r="A7" s="187" t="s">
        <v>69</v>
      </c>
      <c r="B7" s="96" t="str">
        <f>input1!B7</f>
        <v>42</v>
      </c>
      <c r="C7" s="111" t="str">
        <f>input1!C7</f>
        <v>01087</v>
      </c>
      <c r="D7" s="112" t="str">
        <f>input1!D7</f>
        <v>นายนิวัฒน์  น้ำเต้าไฟ</v>
      </c>
      <c r="E7" s="113">
        <f>input1!E7</f>
        <v>1</v>
      </c>
      <c r="F7" s="131" t="str">
        <f t="shared" si="0"/>
        <v>ชาย</v>
      </c>
      <c r="G7" s="132">
        <f>input1!AF7</f>
        <v>8</v>
      </c>
      <c r="H7" s="129" t="str">
        <f t="shared" si="1"/>
        <v>ปกติ</v>
      </c>
      <c r="I7" s="134">
        <f>input1!AI7</f>
        <v>6</v>
      </c>
      <c r="J7" s="129" t="str">
        <f t="shared" si="2"/>
        <v>ปกติ</v>
      </c>
      <c r="K7" s="132">
        <f>input1!AM7</f>
        <v>11</v>
      </c>
      <c r="L7" s="129" t="str">
        <f t="shared" si="3"/>
        <v>เสี่ยง/มีปัญหา</v>
      </c>
      <c r="M7" s="134">
        <f>input1!AQ7</f>
        <v>7</v>
      </c>
      <c r="N7" s="129" t="str">
        <f t="shared" si="4"/>
        <v>ปกติ</v>
      </c>
      <c r="O7" s="132">
        <f>input1!AS7</f>
        <v>10</v>
      </c>
      <c r="P7" s="130" t="str">
        <f t="shared" si="5"/>
        <v>ไม่มีจุดแข็ง</v>
      </c>
      <c r="Q7" s="133">
        <f t="shared" si="6"/>
        <v>42</v>
      </c>
      <c r="R7" s="153">
        <f t="shared" si="7"/>
        <v>42</v>
      </c>
      <c r="S7" s="144" t="str">
        <f t="shared" si="8"/>
        <v>ปกติ</v>
      </c>
    </row>
    <row r="8" spans="1:19" s="13" customFormat="1" ht="18" customHeight="1" thickBot="1" x14ac:dyDescent="0.5">
      <c r="A8" s="188" t="s">
        <v>70</v>
      </c>
      <c r="B8" s="97" t="str">
        <f>input1!B8</f>
        <v>42</v>
      </c>
      <c r="C8" s="135" t="str">
        <f>input1!C8</f>
        <v>01058</v>
      </c>
      <c r="D8" s="136" t="str">
        <f>input1!D8</f>
        <v>นายพงศกร  เมืองแก้ว</v>
      </c>
      <c r="E8" s="137">
        <f>input1!E8</f>
        <v>1</v>
      </c>
      <c r="F8" s="138" t="str">
        <f t="shared" si="0"/>
        <v>ชาย</v>
      </c>
      <c r="G8" s="139">
        <f>input1!AF8</f>
        <v>7</v>
      </c>
      <c r="H8" s="142" t="str">
        <f t="shared" si="1"/>
        <v>ปกติ</v>
      </c>
      <c r="I8" s="141">
        <f>input1!AI8</f>
        <v>9</v>
      </c>
      <c r="J8" s="142" t="str">
        <f t="shared" si="2"/>
        <v>ปกติ</v>
      </c>
      <c r="K8" s="139">
        <f>input1!AM8</f>
        <v>8</v>
      </c>
      <c r="L8" s="142" t="str">
        <f t="shared" si="3"/>
        <v>ปกติ</v>
      </c>
      <c r="M8" s="141">
        <f>input1!AQ8</f>
        <v>11</v>
      </c>
      <c r="N8" s="142" t="str">
        <f t="shared" si="4"/>
        <v>เสี่ยง/มีปัญหา</v>
      </c>
      <c r="O8" s="139">
        <f>input1!AS8</f>
        <v>13</v>
      </c>
      <c r="P8" s="143" t="str">
        <f t="shared" si="5"/>
        <v>มีจุดแข็ง</v>
      </c>
      <c r="Q8" s="140">
        <f t="shared" si="6"/>
        <v>48</v>
      </c>
      <c r="R8" s="154">
        <f t="shared" si="7"/>
        <v>48</v>
      </c>
      <c r="S8" s="138" t="str">
        <f t="shared" si="8"/>
        <v>ปกติ</v>
      </c>
    </row>
    <row r="9" spans="1:19" s="13" customFormat="1" ht="18" customHeight="1" x14ac:dyDescent="0.45">
      <c r="A9" s="184" t="s">
        <v>71</v>
      </c>
      <c r="B9" s="96" t="str">
        <f>input1!B9</f>
        <v>42</v>
      </c>
      <c r="C9" s="111" t="str">
        <f>input1!C9</f>
        <v>01094</v>
      </c>
      <c r="D9" s="112" t="str">
        <f>input1!D9</f>
        <v>นายภีรพล  อ้นเนียม</v>
      </c>
      <c r="E9" s="113">
        <f>input1!E9</f>
        <v>1</v>
      </c>
      <c r="F9" s="144" t="str">
        <f t="shared" si="0"/>
        <v>ชาย</v>
      </c>
      <c r="G9" s="126">
        <f>input1!AF9</f>
        <v>5</v>
      </c>
      <c r="H9" s="129" t="str">
        <f t="shared" si="1"/>
        <v>ปกติ</v>
      </c>
      <c r="I9" s="128">
        <f>input1!AI9</f>
        <v>6</v>
      </c>
      <c r="J9" s="129" t="str">
        <f t="shared" si="2"/>
        <v>ปกติ</v>
      </c>
      <c r="K9" s="126">
        <f>input1!AM9</f>
        <v>6</v>
      </c>
      <c r="L9" s="129" t="str">
        <f t="shared" si="3"/>
        <v>ปกติ</v>
      </c>
      <c r="M9" s="128">
        <f>input1!AQ9</f>
        <v>7</v>
      </c>
      <c r="N9" s="129" t="str">
        <f t="shared" si="4"/>
        <v>ปกติ</v>
      </c>
      <c r="O9" s="126">
        <f>input1!AS9</f>
        <v>11</v>
      </c>
      <c r="P9" s="130" t="str">
        <f t="shared" si="5"/>
        <v>มีจุดแข็ง</v>
      </c>
      <c r="Q9" s="127">
        <f t="shared" si="6"/>
        <v>35</v>
      </c>
      <c r="R9" s="152">
        <f t="shared" si="7"/>
        <v>35</v>
      </c>
      <c r="S9" s="144" t="str">
        <f t="shared" si="8"/>
        <v>ปกติ</v>
      </c>
    </row>
    <row r="10" spans="1:19" s="13" customFormat="1" ht="18" customHeight="1" x14ac:dyDescent="0.45">
      <c r="A10" s="98" t="s">
        <v>72</v>
      </c>
      <c r="B10" s="96" t="str">
        <f>input1!B10</f>
        <v>42</v>
      </c>
      <c r="C10" s="111" t="str">
        <f>input1!C10</f>
        <v>01023</v>
      </c>
      <c r="D10" s="112" t="str">
        <f>input1!D10</f>
        <v>นายสราวุธ  อ่อนละออ</v>
      </c>
      <c r="E10" s="113">
        <f>input1!E10</f>
        <v>1</v>
      </c>
      <c r="F10" s="131" t="str">
        <f t="shared" si="0"/>
        <v>ชาย</v>
      </c>
      <c r="G10" s="132">
        <f>input1!AF10</f>
        <v>6</v>
      </c>
      <c r="H10" s="129" t="str">
        <f t="shared" si="1"/>
        <v>ปกติ</v>
      </c>
      <c r="I10" s="134">
        <f>input1!AI10</f>
        <v>9</v>
      </c>
      <c r="J10" s="129" t="str">
        <f t="shared" si="2"/>
        <v>ปกติ</v>
      </c>
      <c r="K10" s="132">
        <f>input1!AM10</f>
        <v>6</v>
      </c>
      <c r="L10" s="129" t="str">
        <f t="shared" si="3"/>
        <v>ปกติ</v>
      </c>
      <c r="M10" s="134">
        <f>input1!AQ10</f>
        <v>7</v>
      </c>
      <c r="N10" s="129" t="str">
        <f t="shared" si="4"/>
        <v>ปกติ</v>
      </c>
      <c r="O10" s="132">
        <f>input1!AS10</f>
        <v>10</v>
      </c>
      <c r="P10" s="130" t="str">
        <f t="shared" si="5"/>
        <v>ไม่มีจุดแข็ง</v>
      </c>
      <c r="Q10" s="133">
        <f t="shared" si="6"/>
        <v>38</v>
      </c>
      <c r="R10" s="153">
        <f t="shared" si="7"/>
        <v>38</v>
      </c>
      <c r="S10" s="144" t="str">
        <f t="shared" si="8"/>
        <v>ปกติ</v>
      </c>
    </row>
    <row r="11" spans="1:19" s="13" customFormat="1" ht="18" customHeight="1" x14ac:dyDescent="0.45">
      <c r="A11" s="185" t="s">
        <v>73</v>
      </c>
      <c r="B11" s="96" t="str">
        <f>input1!B11</f>
        <v>42</v>
      </c>
      <c r="C11" s="111" t="str">
        <f>input1!C11</f>
        <v>00991</v>
      </c>
      <c r="D11" s="112" t="str">
        <f>input1!D11</f>
        <v>นายสุวรรณชัย  ศรีปิ่นเป้า</v>
      </c>
      <c r="E11" s="113">
        <f>input1!E11</f>
        <v>1</v>
      </c>
      <c r="F11" s="131" t="str">
        <f t="shared" si="0"/>
        <v>ชาย</v>
      </c>
      <c r="G11" s="132">
        <f>input1!AF11</f>
        <v>7</v>
      </c>
      <c r="H11" s="129" t="str">
        <f t="shared" si="1"/>
        <v>ปกติ</v>
      </c>
      <c r="I11" s="134">
        <f>input1!AI11</f>
        <v>7</v>
      </c>
      <c r="J11" s="129" t="str">
        <f t="shared" si="2"/>
        <v>ปกติ</v>
      </c>
      <c r="K11" s="132">
        <f>input1!AM11</f>
        <v>9</v>
      </c>
      <c r="L11" s="129" t="str">
        <f t="shared" si="3"/>
        <v>ปกติ</v>
      </c>
      <c r="M11" s="134">
        <f>input1!AQ11</f>
        <v>9</v>
      </c>
      <c r="N11" s="129" t="str">
        <f t="shared" si="4"/>
        <v>ปกติ</v>
      </c>
      <c r="O11" s="132">
        <f>input1!AS11</f>
        <v>10</v>
      </c>
      <c r="P11" s="130" t="str">
        <f t="shared" si="5"/>
        <v>ไม่มีจุดแข็ง</v>
      </c>
      <c r="Q11" s="133">
        <f t="shared" si="6"/>
        <v>42</v>
      </c>
      <c r="R11" s="153">
        <f t="shared" si="7"/>
        <v>42</v>
      </c>
      <c r="S11" s="144" t="str">
        <f t="shared" si="8"/>
        <v>ปกติ</v>
      </c>
    </row>
    <row r="12" spans="1:19" s="13" customFormat="1" ht="18" customHeight="1" x14ac:dyDescent="0.45">
      <c r="A12" s="187" t="s">
        <v>74</v>
      </c>
      <c r="B12" s="96" t="str">
        <f>input1!B12</f>
        <v>42</v>
      </c>
      <c r="C12" s="111" t="str">
        <f>input1!C12</f>
        <v>01066</v>
      </c>
      <c r="D12" s="112" t="str">
        <f>input1!D12</f>
        <v>นางสาวจอมขวัญ  เชียงมูล</v>
      </c>
      <c r="E12" s="113">
        <f>input1!E12</f>
        <v>2</v>
      </c>
      <c r="F12" s="131" t="str">
        <f t="shared" si="0"/>
        <v>หญิง</v>
      </c>
      <c r="G12" s="132">
        <f>input1!AF12</f>
        <v>5</v>
      </c>
      <c r="H12" s="129" t="str">
        <f t="shared" si="1"/>
        <v>ปกติ</v>
      </c>
      <c r="I12" s="134">
        <f>input1!AI12</f>
        <v>6</v>
      </c>
      <c r="J12" s="129" t="str">
        <f t="shared" si="2"/>
        <v>ปกติ</v>
      </c>
      <c r="K12" s="132">
        <f>input1!AM12</f>
        <v>7</v>
      </c>
      <c r="L12" s="129" t="str">
        <f t="shared" si="3"/>
        <v>ปกติ</v>
      </c>
      <c r="M12" s="134">
        <f>input1!AQ12</f>
        <v>7</v>
      </c>
      <c r="N12" s="129" t="str">
        <f t="shared" si="4"/>
        <v>ปกติ</v>
      </c>
      <c r="O12" s="132">
        <f>input1!AS12</f>
        <v>10</v>
      </c>
      <c r="P12" s="130" t="str">
        <f t="shared" si="5"/>
        <v>ไม่มีจุดแข็ง</v>
      </c>
      <c r="Q12" s="133">
        <f t="shared" si="6"/>
        <v>35</v>
      </c>
      <c r="R12" s="153">
        <f t="shared" si="7"/>
        <v>35</v>
      </c>
      <c r="S12" s="144" t="str">
        <f t="shared" si="8"/>
        <v>ปกติ</v>
      </c>
    </row>
    <row r="13" spans="1:19" s="13" customFormat="1" ht="18" customHeight="1" thickBot="1" x14ac:dyDescent="0.5">
      <c r="A13" s="188" t="s">
        <v>75</v>
      </c>
      <c r="B13" s="97" t="str">
        <f>input1!B13</f>
        <v>42</v>
      </c>
      <c r="C13" s="135" t="str">
        <f>input1!C13</f>
        <v>00994</v>
      </c>
      <c r="D13" s="136" t="str">
        <f>input1!D13</f>
        <v>นางสาวจุฑามาศ  วงษ์ธัญการณ์</v>
      </c>
      <c r="E13" s="137">
        <f>input1!E13</f>
        <v>2</v>
      </c>
      <c r="F13" s="138" t="str">
        <f t="shared" si="0"/>
        <v>หญิง</v>
      </c>
      <c r="G13" s="139">
        <f>input1!AF13</f>
        <v>6</v>
      </c>
      <c r="H13" s="142" t="str">
        <f t="shared" si="1"/>
        <v>ปกติ</v>
      </c>
      <c r="I13" s="141">
        <f>input1!AI13</f>
        <v>6</v>
      </c>
      <c r="J13" s="142" t="str">
        <f t="shared" si="2"/>
        <v>ปกติ</v>
      </c>
      <c r="K13" s="139">
        <f>input1!AM13</f>
        <v>10</v>
      </c>
      <c r="L13" s="142" t="str">
        <f t="shared" si="3"/>
        <v>ปกติ</v>
      </c>
      <c r="M13" s="141">
        <f>input1!AQ13</f>
        <v>7</v>
      </c>
      <c r="N13" s="142" t="str">
        <f t="shared" si="4"/>
        <v>ปกติ</v>
      </c>
      <c r="O13" s="139">
        <f>input1!AS13</f>
        <v>10</v>
      </c>
      <c r="P13" s="143" t="str">
        <f t="shared" si="5"/>
        <v>ไม่มีจุดแข็ง</v>
      </c>
      <c r="Q13" s="140">
        <f t="shared" si="6"/>
        <v>39</v>
      </c>
      <c r="R13" s="154">
        <f t="shared" si="7"/>
        <v>39</v>
      </c>
      <c r="S13" s="138" t="str">
        <f t="shared" si="8"/>
        <v>ปกติ</v>
      </c>
    </row>
    <row r="14" spans="1:19" s="13" customFormat="1" ht="18" customHeight="1" x14ac:dyDescent="0.45">
      <c r="A14" s="184" t="s">
        <v>76</v>
      </c>
      <c r="B14" s="96" t="str">
        <f>input1!B14</f>
        <v>42</v>
      </c>
      <c r="C14" s="111" t="str">
        <f>input1!C14</f>
        <v>01012</v>
      </c>
      <c r="D14" s="112" t="str">
        <f>input1!D14</f>
        <v>นางสาวณัฐชดาพร  เขียวเกิด</v>
      </c>
      <c r="E14" s="113">
        <f>input1!E14</f>
        <v>2</v>
      </c>
      <c r="F14" s="144" t="str">
        <f t="shared" si="0"/>
        <v>หญิง</v>
      </c>
      <c r="G14" s="126">
        <f>input1!AF14</f>
        <v>13</v>
      </c>
      <c r="H14" s="129" t="str">
        <f t="shared" si="1"/>
        <v>เสี่ยง/มีปัญหา</v>
      </c>
      <c r="I14" s="128">
        <f>input1!AI14</f>
        <v>9</v>
      </c>
      <c r="J14" s="129" t="str">
        <f t="shared" si="2"/>
        <v>ปกติ</v>
      </c>
      <c r="K14" s="126">
        <f>input1!AM14</f>
        <v>9</v>
      </c>
      <c r="L14" s="129" t="str">
        <f t="shared" si="3"/>
        <v>ปกติ</v>
      </c>
      <c r="M14" s="128">
        <f>input1!AQ14</f>
        <v>9</v>
      </c>
      <c r="N14" s="129" t="str">
        <f t="shared" si="4"/>
        <v>ปกติ</v>
      </c>
      <c r="O14" s="126">
        <f>input1!AS14</f>
        <v>11</v>
      </c>
      <c r="P14" s="130" t="str">
        <f t="shared" si="5"/>
        <v>มีจุดแข็ง</v>
      </c>
      <c r="Q14" s="127">
        <f t="shared" si="6"/>
        <v>51</v>
      </c>
      <c r="R14" s="152">
        <f t="shared" si="7"/>
        <v>51</v>
      </c>
      <c r="S14" s="144" t="str">
        <f t="shared" si="8"/>
        <v>เสี่ยง/มีปัญหา</v>
      </c>
    </row>
    <row r="15" spans="1:19" s="13" customFormat="1" ht="18" customHeight="1" x14ac:dyDescent="0.45">
      <c r="A15" s="98" t="s">
        <v>77</v>
      </c>
      <c r="B15" s="96" t="str">
        <f>input1!B15</f>
        <v>42</v>
      </c>
      <c r="C15" s="111" t="str">
        <f>input1!C15</f>
        <v>01069</v>
      </c>
      <c r="D15" s="112" t="str">
        <f>input1!D15</f>
        <v>นางสาวณิชานันท์  รุณจำรัส</v>
      </c>
      <c r="E15" s="113">
        <f>input1!E15</f>
        <v>2</v>
      </c>
      <c r="F15" s="131" t="str">
        <f t="shared" si="0"/>
        <v>หญิง</v>
      </c>
      <c r="G15" s="132">
        <f>input1!AF15</f>
        <v>8</v>
      </c>
      <c r="H15" s="129" t="str">
        <f t="shared" si="1"/>
        <v>ปกติ</v>
      </c>
      <c r="I15" s="134">
        <f>input1!AI15</f>
        <v>7</v>
      </c>
      <c r="J15" s="129" t="str">
        <f t="shared" si="2"/>
        <v>ปกติ</v>
      </c>
      <c r="K15" s="132">
        <f>input1!AM15</f>
        <v>5</v>
      </c>
      <c r="L15" s="129" t="str">
        <f t="shared" si="3"/>
        <v>ปกติ</v>
      </c>
      <c r="M15" s="134">
        <f>input1!AQ15</f>
        <v>7</v>
      </c>
      <c r="N15" s="129" t="str">
        <f t="shared" si="4"/>
        <v>ปกติ</v>
      </c>
      <c r="O15" s="132">
        <f>input1!AS15</f>
        <v>14</v>
      </c>
      <c r="P15" s="130" t="str">
        <f t="shared" si="5"/>
        <v>มีจุดแข็ง</v>
      </c>
      <c r="Q15" s="133">
        <f t="shared" si="6"/>
        <v>41</v>
      </c>
      <c r="R15" s="153">
        <f t="shared" si="7"/>
        <v>41</v>
      </c>
      <c r="S15" s="144" t="str">
        <f t="shared" si="8"/>
        <v>ปกติ</v>
      </c>
    </row>
    <row r="16" spans="1:19" s="13" customFormat="1" ht="18" customHeight="1" x14ac:dyDescent="0.45">
      <c r="A16" s="185" t="s">
        <v>78</v>
      </c>
      <c r="B16" s="96" t="str">
        <f>input1!B16</f>
        <v>42</v>
      </c>
      <c r="C16" s="111" t="str">
        <f>input1!C16</f>
        <v>01665</v>
      </c>
      <c r="D16" s="112" t="str">
        <f>input1!D16</f>
        <v>นางสาวธนพร  วทัญญู</v>
      </c>
      <c r="E16" s="113">
        <f>input1!E16</f>
        <v>2</v>
      </c>
      <c r="F16" s="131" t="str">
        <f t="shared" si="0"/>
        <v>หญิง</v>
      </c>
      <c r="G16" s="132">
        <f>input1!AF16</f>
        <v>8</v>
      </c>
      <c r="H16" s="129" t="str">
        <f t="shared" si="1"/>
        <v>ปกติ</v>
      </c>
      <c r="I16" s="134">
        <f>input1!AI16</f>
        <v>9</v>
      </c>
      <c r="J16" s="129" t="str">
        <f t="shared" si="2"/>
        <v>ปกติ</v>
      </c>
      <c r="K16" s="132">
        <f>input1!AM16</f>
        <v>7</v>
      </c>
      <c r="L16" s="129" t="str">
        <f t="shared" si="3"/>
        <v>ปกติ</v>
      </c>
      <c r="M16" s="134">
        <f>input1!AQ16</f>
        <v>7</v>
      </c>
      <c r="N16" s="129" t="str">
        <f t="shared" si="4"/>
        <v>ปกติ</v>
      </c>
      <c r="O16" s="132">
        <f>input1!AS16</f>
        <v>11</v>
      </c>
      <c r="P16" s="130" t="str">
        <f t="shared" si="5"/>
        <v>มีจุดแข็ง</v>
      </c>
      <c r="Q16" s="133">
        <f t="shared" si="6"/>
        <v>42</v>
      </c>
      <c r="R16" s="153">
        <f t="shared" si="7"/>
        <v>42</v>
      </c>
      <c r="S16" s="144" t="str">
        <f t="shared" si="8"/>
        <v>ปกติ</v>
      </c>
    </row>
    <row r="17" spans="1:31" s="13" customFormat="1" ht="18" customHeight="1" x14ac:dyDescent="0.45">
      <c r="A17" s="187" t="s">
        <v>79</v>
      </c>
      <c r="B17" s="96" t="str">
        <f>input1!B17</f>
        <v>42</v>
      </c>
      <c r="C17" s="111" t="str">
        <f>input1!C17</f>
        <v>01666</v>
      </c>
      <c r="D17" s="112" t="str">
        <f>input1!D17</f>
        <v>นางสาวธันยพร  อินจันทร์</v>
      </c>
      <c r="E17" s="113">
        <f>input1!E17</f>
        <v>2</v>
      </c>
      <c r="F17" s="131" t="str">
        <f t="shared" si="0"/>
        <v>หญิง</v>
      </c>
      <c r="G17" s="132">
        <f>input1!AF17</f>
        <v>8</v>
      </c>
      <c r="H17" s="129" t="str">
        <f t="shared" si="1"/>
        <v>ปกติ</v>
      </c>
      <c r="I17" s="134">
        <f>input1!AI17</f>
        <v>7</v>
      </c>
      <c r="J17" s="129" t="str">
        <f t="shared" si="2"/>
        <v>ปกติ</v>
      </c>
      <c r="K17" s="132">
        <f>input1!AM17</f>
        <v>8</v>
      </c>
      <c r="L17" s="129" t="str">
        <f t="shared" si="3"/>
        <v>ปกติ</v>
      </c>
      <c r="M17" s="134">
        <f>input1!AQ17</f>
        <v>7</v>
      </c>
      <c r="N17" s="129" t="str">
        <f t="shared" si="4"/>
        <v>ปกติ</v>
      </c>
      <c r="O17" s="132">
        <f>input1!AS17</f>
        <v>10</v>
      </c>
      <c r="P17" s="130" t="str">
        <f t="shared" si="5"/>
        <v>ไม่มีจุดแข็ง</v>
      </c>
      <c r="Q17" s="133">
        <f t="shared" si="6"/>
        <v>40</v>
      </c>
      <c r="R17" s="153">
        <f t="shared" si="7"/>
        <v>40</v>
      </c>
      <c r="S17" s="144" t="str">
        <f t="shared" si="8"/>
        <v>ปกติ</v>
      </c>
    </row>
    <row r="18" spans="1:31" s="13" customFormat="1" ht="18" customHeight="1" thickBot="1" x14ac:dyDescent="0.5">
      <c r="A18" s="188" t="s">
        <v>80</v>
      </c>
      <c r="B18" s="97" t="str">
        <f>input1!B18</f>
        <v>42</v>
      </c>
      <c r="C18" s="135" t="str">
        <f>input1!C18</f>
        <v>01484</v>
      </c>
      <c r="D18" s="136" t="str">
        <f>input1!D18</f>
        <v>นางสาวปาริฉัตร  พันทุกัม</v>
      </c>
      <c r="E18" s="137">
        <f>input1!E18</f>
        <v>2</v>
      </c>
      <c r="F18" s="138" t="str">
        <f t="shared" si="0"/>
        <v>หญิง</v>
      </c>
      <c r="G18" s="139">
        <f>input1!AF18</f>
        <v>7</v>
      </c>
      <c r="H18" s="142" t="str">
        <f t="shared" si="1"/>
        <v>ปกติ</v>
      </c>
      <c r="I18" s="141">
        <f>input1!AI18</f>
        <v>8</v>
      </c>
      <c r="J18" s="142" t="str">
        <f t="shared" si="2"/>
        <v>ปกติ</v>
      </c>
      <c r="K18" s="139">
        <f>input1!AM18</f>
        <v>9</v>
      </c>
      <c r="L18" s="142" t="str">
        <f t="shared" si="3"/>
        <v>ปกติ</v>
      </c>
      <c r="M18" s="141">
        <f>input1!AQ18</f>
        <v>9</v>
      </c>
      <c r="N18" s="142" t="str">
        <f t="shared" si="4"/>
        <v>ปกติ</v>
      </c>
      <c r="O18" s="139">
        <f>input1!AS18</f>
        <v>10</v>
      </c>
      <c r="P18" s="143" t="str">
        <f t="shared" si="5"/>
        <v>ไม่มีจุดแข็ง</v>
      </c>
      <c r="Q18" s="140">
        <f t="shared" si="6"/>
        <v>43</v>
      </c>
      <c r="R18" s="154">
        <f t="shared" si="7"/>
        <v>43</v>
      </c>
      <c r="S18" s="138" t="str">
        <f t="shared" si="8"/>
        <v>ปกติ</v>
      </c>
    </row>
    <row r="19" spans="1:31" s="13" customFormat="1" ht="18" customHeight="1" x14ac:dyDescent="0.45">
      <c r="A19" s="184" t="s">
        <v>81</v>
      </c>
      <c r="B19" s="96" t="str">
        <f>input1!B19</f>
        <v>42</v>
      </c>
      <c r="C19" s="111" t="str">
        <f>input1!C19</f>
        <v>01667</v>
      </c>
      <c r="D19" s="112" t="str">
        <f>input1!D19</f>
        <v>นางสาวพัชรินทร์  แย้มเอี่ยม</v>
      </c>
      <c r="E19" s="113">
        <f>input1!E19</f>
        <v>2</v>
      </c>
      <c r="F19" s="144" t="str">
        <f t="shared" si="0"/>
        <v>หญิง</v>
      </c>
      <c r="G19" s="126">
        <f>input1!AF19</f>
        <v>5</v>
      </c>
      <c r="H19" s="129" t="str">
        <f t="shared" si="1"/>
        <v>ปกติ</v>
      </c>
      <c r="I19" s="128">
        <f>input1!AI19</f>
        <v>6</v>
      </c>
      <c r="J19" s="129" t="str">
        <f t="shared" si="2"/>
        <v>ปกติ</v>
      </c>
      <c r="K19" s="126">
        <f>input1!AM19</f>
        <v>7</v>
      </c>
      <c r="L19" s="129" t="str">
        <f t="shared" si="3"/>
        <v>ปกติ</v>
      </c>
      <c r="M19" s="128">
        <f>input1!AQ19</f>
        <v>8</v>
      </c>
      <c r="N19" s="129" t="str">
        <f t="shared" si="4"/>
        <v>ปกติ</v>
      </c>
      <c r="O19" s="126">
        <f>input1!AS19</f>
        <v>11</v>
      </c>
      <c r="P19" s="130" t="str">
        <f t="shared" si="5"/>
        <v>มีจุดแข็ง</v>
      </c>
      <c r="Q19" s="127">
        <f t="shared" si="6"/>
        <v>37</v>
      </c>
      <c r="R19" s="152">
        <f t="shared" si="7"/>
        <v>37</v>
      </c>
      <c r="S19" s="144" t="str">
        <f t="shared" si="8"/>
        <v>ปกติ</v>
      </c>
    </row>
    <row r="20" spans="1:31" s="13" customFormat="1" ht="18" customHeight="1" x14ac:dyDescent="0.45">
      <c r="A20" s="98" t="s">
        <v>29</v>
      </c>
      <c r="B20" s="96" t="str">
        <f>input1!B20</f>
        <v>42</v>
      </c>
      <c r="C20" s="111" t="str">
        <f>input1!C20</f>
        <v>01668</v>
      </c>
      <c r="D20" s="112" t="str">
        <f>input1!D20</f>
        <v>นางสาวพิมพากรณ์  นิลสพันธ์</v>
      </c>
      <c r="E20" s="113">
        <f>input1!E20</f>
        <v>2</v>
      </c>
      <c r="F20" s="131" t="str">
        <f t="shared" si="0"/>
        <v>หญิง</v>
      </c>
      <c r="G20" s="132">
        <f>input1!AF20</f>
        <v>5</v>
      </c>
      <c r="H20" s="129" t="str">
        <f t="shared" si="1"/>
        <v>ปกติ</v>
      </c>
      <c r="I20" s="134">
        <f>input1!AI20</f>
        <v>7</v>
      </c>
      <c r="J20" s="129" t="str">
        <f t="shared" si="2"/>
        <v>ปกติ</v>
      </c>
      <c r="K20" s="132">
        <f>input1!AM20</f>
        <v>8</v>
      </c>
      <c r="L20" s="129" t="str">
        <f t="shared" si="3"/>
        <v>ปกติ</v>
      </c>
      <c r="M20" s="134">
        <f>input1!AQ20</f>
        <v>6</v>
      </c>
      <c r="N20" s="129" t="str">
        <f t="shared" si="4"/>
        <v>ปกติ</v>
      </c>
      <c r="O20" s="132">
        <f>input1!AS20</f>
        <v>11</v>
      </c>
      <c r="P20" s="130" t="str">
        <f t="shared" si="5"/>
        <v>มีจุดแข็ง</v>
      </c>
      <c r="Q20" s="133">
        <f t="shared" si="6"/>
        <v>37</v>
      </c>
      <c r="R20" s="153">
        <f t="shared" si="7"/>
        <v>37</v>
      </c>
      <c r="S20" s="144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5" t="s">
        <v>30</v>
      </c>
      <c r="B21" s="96" t="str">
        <f>input1!B21</f>
        <v>42</v>
      </c>
      <c r="C21" s="111" t="str">
        <f>input1!C21</f>
        <v>01669</v>
      </c>
      <c r="D21" s="112" t="str">
        <f>input1!D21</f>
        <v>นางสาวภูพิงค์  พิณเมืองทอง</v>
      </c>
      <c r="E21" s="113">
        <f>input1!E21</f>
        <v>2</v>
      </c>
      <c r="F21" s="131" t="str">
        <f t="shared" si="0"/>
        <v>หญิง</v>
      </c>
      <c r="G21" s="132">
        <f>input1!AF21</f>
        <v>10</v>
      </c>
      <c r="H21" s="129" t="str">
        <f t="shared" si="1"/>
        <v>ปกติ</v>
      </c>
      <c r="I21" s="134">
        <f>input1!AI21</f>
        <v>7</v>
      </c>
      <c r="J21" s="129" t="str">
        <f t="shared" si="2"/>
        <v>ปกติ</v>
      </c>
      <c r="K21" s="132">
        <f>input1!AM21</f>
        <v>8</v>
      </c>
      <c r="L21" s="129" t="str">
        <f t="shared" si="3"/>
        <v>ปกติ</v>
      </c>
      <c r="M21" s="134">
        <f>input1!AQ21</f>
        <v>7</v>
      </c>
      <c r="N21" s="129" t="str">
        <f t="shared" si="4"/>
        <v>ปกติ</v>
      </c>
      <c r="O21" s="132">
        <f>input1!AS21</f>
        <v>12</v>
      </c>
      <c r="P21" s="130" t="str">
        <f t="shared" si="5"/>
        <v>มีจุดแข็ง</v>
      </c>
      <c r="Q21" s="133">
        <f t="shared" si="6"/>
        <v>44</v>
      </c>
      <c r="R21" s="153">
        <f t="shared" si="7"/>
        <v>44</v>
      </c>
      <c r="S21" s="144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7" t="s">
        <v>31</v>
      </c>
      <c r="B22" s="96" t="str">
        <f>input1!B22</f>
        <v>42</v>
      </c>
      <c r="C22" s="111" t="str">
        <f>input1!C22</f>
        <v>01670</v>
      </c>
      <c r="D22" s="112" t="str">
        <f>input1!D22</f>
        <v>นางสาวยุวธิดา  สว่างสุข</v>
      </c>
      <c r="E22" s="113">
        <f>input1!E22</f>
        <v>2</v>
      </c>
      <c r="F22" s="131" t="str">
        <f t="shared" si="0"/>
        <v>หญิง</v>
      </c>
      <c r="G22" s="132">
        <f>input1!AF22</f>
        <v>12</v>
      </c>
      <c r="H22" s="129" t="str">
        <f t="shared" si="1"/>
        <v>เสี่ยง/มีปัญหา</v>
      </c>
      <c r="I22" s="134">
        <f>input1!AI22</f>
        <v>7</v>
      </c>
      <c r="J22" s="129" t="str">
        <f t="shared" si="2"/>
        <v>ปกติ</v>
      </c>
      <c r="K22" s="132">
        <f>input1!AM22</f>
        <v>9</v>
      </c>
      <c r="L22" s="129" t="str">
        <f t="shared" si="3"/>
        <v>ปกติ</v>
      </c>
      <c r="M22" s="134">
        <f>input1!AQ22</f>
        <v>11</v>
      </c>
      <c r="N22" s="129" t="str">
        <f t="shared" si="4"/>
        <v>เสี่ยง/มีปัญหา</v>
      </c>
      <c r="O22" s="132">
        <f>input1!AS22</f>
        <v>10</v>
      </c>
      <c r="P22" s="130" t="str">
        <f t="shared" si="5"/>
        <v>ไม่มีจุดแข็ง</v>
      </c>
      <c r="Q22" s="133">
        <f t="shared" si="6"/>
        <v>49</v>
      </c>
      <c r="R22" s="153">
        <f t="shared" si="7"/>
        <v>49</v>
      </c>
      <c r="S22" s="144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8" t="s">
        <v>56</v>
      </c>
      <c r="B23" s="97" t="str">
        <f>input1!B23</f>
        <v>42</v>
      </c>
      <c r="C23" s="135" t="str">
        <f>input1!C23</f>
        <v>01110</v>
      </c>
      <c r="D23" s="136" t="str">
        <f>input1!D23</f>
        <v>นางสาววารุณี  มังกร</v>
      </c>
      <c r="E23" s="137">
        <f>input1!E23</f>
        <v>2</v>
      </c>
      <c r="F23" s="138" t="str">
        <f t="shared" si="0"/>
        <v>หญิง</v>
      </c>
      <c r="G23" s="139">
        <f>input1!AF23</f>
        <v>7</v>
      </c>
      <c r="H23" s="142" t="str">
        <f t="shared" si="1"/>
        <v>ปกติ</v>
      </c>
      <c r="I23" s="141">
        <f>input1!AI23</f>
        <v>7</v>
      </c>
      <c r="J23" s="142" t="str">
        <f t="shared" si="2"/>
        <v>ปกติ</v>
      </c>
      <c r="K23" s="139">
        <f>input1!AM23</f>
        <v>9</v>
      </c>
      <c r="L23" s="142" t="str">
        <f t="shared" si="3"/>
        <v>ปกติ</v>
      </c>
      <c r="M23" s="141">
        <f>input1!AQ23</f>
        <v>7</v>
      </c>
      <c r="N23" s="142" t="str">
        <f t="shared" si="4"/>
        <v>ปกติ</v>
      </c>
      <c r="O23" s="139">
        <f>input1!AS23</f>
        <v>11</v>
      </c>
      <c r="P23" s="143" t="str">
        <f t="shared" si="5"/>
        <v>มีจุดแข็ง</v>
      </c>
      <c r="Q23" s="140">
        <f t="shared" si="6"/>
        <v>41</v>
      </c>
      <c r="R23" s="154">
        <f t="shared" si="7"/>
        <v>41</v>
      </c>
      <c r="S23" s="13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4" t="s">
        <v>57</v>
      </c>
      <c r="B24" s="96" t="str">
        <f>input1!B24</f>
        <v>42</v>
      </c>
      <c r="C24" s="111" t="str">
        <f>input1!C24</f>
        <v>00867</v>
      </c>
      <c r="D24" s="112" t="str">
        <f>input1!D24</f>
        <v>นางสาวศิลาณี  เซี่ยงหว่อง</v>
      </c>
      <c r="E24" s="113">
        <f>input1!E24</f>
        <v>2</v>
      </c>
      <c r="F24" s="144" t="str">
        <f t="shared" si="0"/>
        <v>หญิง</v>
      </c>
      <c r="G24" s="126">
        <f>input1!AF24</f>
        <v>10</v>
      </c>
      <c r="H24" s="129" t="str">
        <f t="shared" si="1"/>
        <v>ปกติ</v>
      </c>
      <c r="I24" s="128">
        <f>input1!AI24</f>
        <v>8</v>
      </c>
      <c r="J24" s="129" t="str">
        <f t="shared" si="2"/>
        <v>ปกติ</v>
      </c>
      <c r="K24" s="126">
        <f>input1!AM24</f>
        <v>9</v>
      </c>
      <c r="L24" s="129" t="str">
        <f t="shared" si="3"/>
        <v>ปกติ</v>
      </c>
      <c r="M24" s="128">
        <f>input1!AQ24</f>
        <v>7</v>
      </c>
      <c r="N24" s="129" t="str">
        <f t="shared" si="4"/>
        <v>ปกติ</v>
      </c>
      <c r="O24" s="126">
        <f>input1!AS24</f>
        <v>11</v>
      </c>
      <c r="P24" s="130" t="str">
        <f t="shared" si="5"/>
        <v>มีจุดแข็ง</v>
      </c>
      <c r="Q24" s="127">
        <f t="shared" si="6"/>
        <v>45</v>
      </c>
      <c r="R24" s="152">
        <f t="shared" si="7"/>
        <v>45</v>
      </c>
      <c r="S24" s="144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8" t="s">
        <v>58</v>
      </c>
      <c r="B25" s="96" t="str">
        <f>input1!B25</f>
        <v>42</v>
      </c>
      <c r="C25" s="111" t="str">
        <f>input1!C25</f>
        <v>01671</v>
      </c>
      <c r="D25" s="112" t="str">
        <f>input1!D25</f>
        <v>นางสาวสุพีพร  วรรณา</v>
      </c>
      <c r="E25" s="113">
        <f>input1!E25</f>
        <v>2</v>
      </c>
      <c r="F25" s="131" t="str">
        <f t="shared" si="0"/>
        <v>หญิง</v>
      </c>
      <c r="G25" s="132">
        <f>input1!AF25</f>
        <v>10</v>
      </c>
      <c r="H25" s="129" t="str">
        <f t="shared" si="1"/>
        <v>ปกติ</v>
      </c>
      <c r="I25" s="134">
        <f>input1!AI25</f>
        <v>8</v>
      </c>
      <c r="J25" s="129" t="str">
        <f t="shared" si="2"/>
        <v>ปกติ</v>
      </c>
      <c r="K25" s="132">
        <f>input1!AM25</f>
        <v>5</v>
      </c>
      <c r="L25" s="129" t="str">
        <f t="shared" si="3"/>
        <v>ปกติ</v>
      </c>
      <c r="M25" s="134">
        <f>input1!AQ25</f>
        <v>6</v>
      </c>
      <c r="N25" s="129" t="str">
        <f t="shared" si="4"/>
        <v>ปกติ</v>
      </c>
      <c r="O25" s="132">
        <f>input1!AS25</f>
        <v>14</v>
      </c>
      <c r="P25" s="130" t="str">
        <f t="shared" si="5"/>
        <v>มีจุดแข็ง</v>
      </c>
      <c r="Q25" s="133">
        <f t="shared" si="6"/>
        <v>43</v>
      </c>
      <c r="R25" s="153">
        <f t="shared" si="7"/>
        <v>43</v>
      </c>
      <c r="S25" s="144" t="str">
        <f t="shared" si="8"/>
        <v>ปกติ</v>
      </c>
    </row>
    <row r="26" spans="1:31" s="13" customFormat="1" ht="18" customHeight="1" x14ac:dyDescent="0.45">
      <c r="A26" s="185" t="s">
        <v>59</v>
      </c>
      <c r="B26" s="96" t="str">
        <f>input1!B26</f>
        <v>42</v>
      </c>
      <c r="C26" s="111" t="str">
        <f>input1!C26</f>
        <v>01672</v>
      </c>
      <c r="D26" s="112" t="str">
        <f>input1!D26</f>
        <v>นางสาวหญิง  แสงสวย</v>
      </c>
      <c r="E26" s="113">
        <f>input1!E26</f>
        <v>2</v>
      </c>
      <c r="F26" s="131" t="str">
        <f t="shared" si="0"/>
        <v>หญิง</v>
      </c>
      <c r="G26" s="132">
        <f>input1!AF26</f>
        <v>11</v>
      </c>
      <c r="H26" s="129" t="str">
        <f t="shared" si="1"/>
        <v>เสี่ยง/มีปัญหา</v>
      </c>
      <c r="I26" s="134">
        <f>input1!AI26</f>
        <v>10</v>
      </c>
      <c r="J26" s="129" t="str">
        <f t="shared" si="2"/>
        <v>เสี่ยง/มีปัญหา</v>
      </c>
      <c r="K26" s="132">
        <f>input1!AM26</f>
        <v>9</v>
      </c>
      <c r="L26" s="129" t="str">
        <f t="shared" si="3"/>
        <v>ปกติ</v>
      </c>
      <c r="M26" s="134">
        <f>input1!AQ26</f>
        <v>10</v>
      </c>
      <c r="N26" s="129" t="str">
        <f t="shared" si="4"/>
        <v>เสี่ยง/มีปัญหา</v>
      </c>
      <c r="O26" s="132">
        <f>input1!AS26</f>
        <v>13</v>
      </c>
      <c r="P26" s="130" t="str">
        <f t="shared" si="5"/>
        <v>มีจุดแข็ง</v>
      </c>
      <c r="Q26" s="133">
        <f t="shared" si="6"/>
        <v>53</v>
      </c>
      <c r="R26" s="153">
        <f t="shared" si="7"/>
        <v>53</v>
      </c>
      <c r="S26" s="144" t="str">
        <f t="shared" si="8"/>
        <v>เสี่ยง/มีปัญหา</v>
      </c>
    </row>
    <row r="27" spans="1:31" s="13" customFormat="1" ht="18" customHeight="1" x14ac:dyDescent="0.45">
      <c r="A27" s="187" t="s">
        <v>0</v>
      </c>
      <c r="B27" s="96" t="str">
        <f>input1!B27</f>
        <v>42</v>
      </c>
      <c r="C27" s="111">
        <f>input1!C27</f>
        <v>0</v>
      </c>
      <c r="D27" s="112" t="str">
        <f>input1!D27</f>
        <v>นายธนวัฒน์  โสพิน</v>
      </c>
      <c r="E27" s="113">
        <f>input1!E27</f>
        <v>1</v>
      </c>
      <c r="F27" s="131" t="str">
        <f t="shared" si="0"/>
        <v>ชาย</v>
      </c>
      <c r="G27" s="132">
        <f>input1!AF27</f>
        <v>7</v>
      </c>
      <c r="H27" s="129" t="str">
        <f t="shared" si="1"/>
        <v>ปกติ</v>
      </c>
      <c r="I27" s="134">
        <f>input1!AI27</f>
        <v>7</v>
      </c>
      <c r="J27" s="129" t="str">
        <f t="shared" si="2"/>
        <v>ปกติ</v>
      </c>
      <c r="K27" s="132">
        <f>input1!AM27</f>
        <v>9</v>
      </c>
      <c r="L27" s="129" t="str">
        <f t="shared" si="3"/>
        <v>ปกติ</v>
      </c>
      <c r="M27" s="134">
        <f>input1!AQ27</f>
        <v>7</v>
      </c>
      <c r="N27" s="129" t="str">
        <f t="shared" si="4"/>
        <v>ปกติ</v>
      </c>
      <c r="O27" s="132">
        <f>input1!AS27</f>
        <v>11</v>
      </c>
      <c r="P27" s="130" t="str">
        <f t="shared" si="5"/>
        <v>มีจุดแข็ง</v>
      </c>
      <c r="Q27" s="133">
        <f t="shared" si="6"/>
        <v>41</v>
      </c>
      <c r="R27" s="153">
        <f t="shared" si="7"/>
        <v>41</v>
      </c>
      <c r="S27" s="144" t="str">
        <f t="shared" si="8"/>
        <v>ปกติ</v>
      </c>
    </row>
    <row r="28" spans="1:31" s="13" customFormat="1" ht="18" customHeight="1" thickBot="1" x14ac:dyDescent="0.5">
      <c r="A28" s="188" t="s">
        <v>1</v>
      </c>
      <c r="B28" s="97">
        <f>input1!B28</f>
        <v>0</v>
      </c>
      <c r="C28" s="135">
        <f>input1!C28</f>
        <v>0</v>
      </c>
      <c r="D28" s="136">
        <f>input1!D28</f>
        <v>0</v>
      </c>
      <c r="E28" s="137">
        <f>input1!E28</f>
        <v>0</v>
      </c>
      <c r="F28" s="138" t="str">
        <f t="shared" si="0"/>
        <v>-</v>
      </c>
      <c r="G28" s="139" t="str">
        <f>input1!AF28</f>
        <v>0</v>
      </c>
      <c r="H28" s="142" t="str">
        <f t="shared" si="1"/>
        <v>เสี่ยง/มีปัญหา</v>
      </c>
      <c r="I28" s="141" t="str">
        <f>input1!AI28</f>
        <v>0</v>
      </c>
      <c r="J28" s="142" t="str">
        <f t="shared" si="2"/>
        <v>เสี่ยง/มีปัญหา</v>
      </c>
      <c r="K28" s="139" t="str">
        <f>input1!AM28</f>
        <v>0</v>
      </c>
      <c r="L28" s="142" t="str">
        <f t="shared" si="3"/>
        <v>เสี่ยง/มีปัญหา</v>
      </c>
      <c r="M28" s="141" t="str">
        <f>input1!AQ28</f>
        <v>0</v>
      </c>
      <c r="N28" s="142" t="str">
        <f t="shared" si="4"/>
        <v>เสี่ยง/มีปัญหา</v>
      </c>
      <c r="O28" s="139" t="str">
        <f>input1!AS28</f>
        <v>0</v>
      </c>
      <c r="P28" s="143" t="str">
        <f t="shared" si="5"/>
        <v>มีจุดแข็ง</v>
      </c>
      <c r="Q28" s="140">
        <f t="shared" si="6"/>
        <v>0</v>
      </c>
      <c r="R28" s="154" t="str">
        <f t="shared" si="7"/>
        <v>-</v>
      </c>
      <c r="S28" s="138" t="str">
        <f t="shared" si="8"/>
        <v>เสี่ยง/มีปัญหา</v>
      </c>
    </row>
    <row r="29" spans="1:31" s="13" customFormat="1" ht="18" customHeight="1" x14ac:dyDescent="0.45">
      <c r="A29" s="184" t="s">
        <v>2</v>
      </c>
      <c r="B29" s="96">
        <f>input1!B29</f>
        <v>0</v>
      </c>
      <c r="C29" s="111">
        <f>input1!C29</f>
        <v>0</v>
      </c>
      <c r="D29" s="112">
        <f>input1!D29</f>
        <v>0</v>
      </c>
      <c r="E29" s="113">
        <f>input1!E29</f>
        <v>0</v>
      </c>
      <c r="F29" s="144" t="str">
        <f t="shared" si="0"/>
        <v>-</v>
      </c>
      <c r="G29" s="126" t="str">
        <f>input1!AF29</f>
        <v>0</v>
      </c>
      <c r="H29" s="129" t="str">
        <f t="shared" si="1"/>
        <v>เสี่ยง/มีปัญหา</v>
      </c>
      <c r="I29" s="128" t="str">
        <f>input1!AI29</f>
        <v>0</v>
      </c>
      <c r="J29" s="129" t="str">
        <f t="shared" si="2"/>
        <v>เสี่ยง/มีปัญหา</v>
      </c>
      <c r="K29" s="126" t="str">
        <f>input1!AM29</f>
        <v>0</v>
      </c>
      <c r="L29" s="129" t="str">
        <f t="shared" si="3"/>
        <v>เสี่ยง/มีปัญหา</v>
      </c>
      <c r="M29" s="128" t="str">
        <f>input1!AQ29</f>
        <v>0</v>
      </c>
      <c r="N29" s="129" t="str">
        <f t="shared" si="4"/>
        <v>เสี่ยง/มีปัญหา</v>
      </c>
      <c r="O29" s="126" t="str">
        <f>input1!AS29</f>
        <v>0</v>
      </c>
      <c r="P29" s="130" t="str">
        <f t="shared" si="5"/>
        <v>มีจุดแข็ง</v>
      </c>
      <c r="Q29" s="127">
        <f t="shared" si="6"/>
        <v>0</v>
      </c>
      <c r="R29" s="152" t="str">
        <f t="shared" si="7"/>
        <v>-</v>
      </c>
      <c r="S29" s="144" t="str">
        <f t="shared" si="8"/>
        <v>เสี่ยง/มีปัญหา</v>
      </c>
    </row>
    <row r="30" spans="1:31" s="13" customFormat="1" ht="18" customHeight="1" x14ac:dyDescent="0.45">
      <c r="A30" s="98" t="s">
        <v>3</v>
      </c>
      <c r="B30" s="96">
        <f>input1!B30</f>
        <v>0</v>
      </c>
      <c r="C30" s="111">
        <f>input1!C30</f>
        <v>0</v>
      </c>
      <c r="D30" s="112">
        <f>input1!D30</f>
        <v>0</v>
      </c>
      <c r="E30" s="113">
        <f>input1!E30</f>
        <v>0</v>
      </c>
      <c r="F30" s="131" t="str">
        <f t="shared" si="0"/>
        <v>-</v>
      </c>
      <c r="G30" s="132" t="str">
        <f>input1!AF30</f>
        <v>0</v>
      </c>
      <c r="H30" s="129" t="str">
        <f t="shared" si="1"/>
        <v>เสี่ยง/มีปัญหา</v>
      </c>
      <c r="I30" s="134" t="str">
        <f>input1!AI30</f>
        <v>0</v>
      </c>
      <c r="J30" s="129" t="str">
        <f t="shared" si="2"/>
        <v>เสี่ยง/มีปัญหา</v>
      </c>
      <c r="K30" s="132" t="str">
        <f>input1!AM30</f>
        <v>0</v>
      </c>
      <c r="L30" s="129" t="str">
        <f t="shared" si="3"/>
        <v>เสี่ยง/มีปัญหา</v>
      </c>
      <c r="M30" s="134" t="str">
        <f>input1!AQ30</f>
        <v>0</v>
      </c>
      <c r="N30" s="129" t="str">
        <f t="shared" si="4"/>
        <v>เสี่ยง/มีปัญหา</v>
      </c>
      <c r="O30" s="132" t="str">
        <f>input1!AS30</f>
        <v>0</v>
      </c>
      <c r="P30" s="130" t="str">
        <f t="shared" si="5"/>
        <v>มีจุดแข็ง</v>
      </c>
      <c r="Q30" s="133">
        <f t="shared" si="6"/>
        <v>0</v>
      </c>
      <c r="R30" s="153" t="str">
        <f t="shared" si="7"/>
        <v>-</v>
      </c>
      <c r="S30" s="144" t="str">
        <f t="shared" si="8"/>
        <v>เสี่ยง/มีปัญหา</v>
      </c>
    </row>
    <row r="31" spans="1:31" s="13" customFormat="1" ht="18" customHeight="1" x14ac:dyDescent="0.45">
      <c r="A31" s="185" t="s">
        <v>4</v>
      </c>
      <c r="B31" s="96">
        <f>input1!B31</f>
        <v>0</v>
      </c>
      <c r="C31" s="111">
        <f>input1!C31</f>
        <v>0</v>
      </c>
      <c r="D31" s="112">
        <f>input1!D31</f>
        <v>0</v>
      </c>
      <c r="E31" s="113">
        <f>input1!E31</f>
        <v>0</v>
      </c>
      <c r="F31" s="131" t="str">
        <f t="shared" si="0"/>
        <v>-</v>
      </c>
      <c r="G31" s="132" t="str">
        <f>input1!AF31</f>
        <v>0</v>
      </c>
      <c r="H31" s="129" t="str">
        <f t="shared" si="1"/>
        <v>เสี่ยง/มีปัญหา</v>
      </c>
      <c r="I31" s="134" t="str">
        <f>input1!AI31</f>
        <v>0</v>
      </c>
      <c r="J31" s="129" t="str">
        <f t="shared" si="2"/>
        <v>เสี่ยง/มีปัญหา</v>
      </c>
      <c r="K31" s="132" t="str">
        <f>input1!AM31</f>
        <v>0</v>
      </c>
      <c r="L31" s="129" t="str">
        <f t="shared" si="3"/>
        <v>เสี่ยง/มีปัญหา</v>
      </c>
      <c r="M31" s="134" t="str">
        <f>input1!AQ31</f>
        <v>0</v>
      </c>
      <c r="N31" s="129" t="str">
        <f t="shared" si="4"/>
        <v>เสี่ยง/มีปัญหา</v>
      </c>
      <c r="O31" s="132" t="str">
        <f>input1!AS31</f>
        <v>0</v>
      </c>
      <c r="P31" s="130" t="str">
        <f t="shared" si="5"/>
        <v>มีจุดแข็ง</v>
      </c>
      <c r="Q31" s="133">
        <f t="shared" si="6"/>
        <v>0</v>
      </c>
      <c r="R31" s="153" t="str">
        <f t="shared" si="7"/>
        <v>-</v>
      </c>
      <c r="S31" s="144" t="str">
        <f t="shared" si="8"/>
        <v>เสี่ยง/มีปัญหา</v>
      </c>
    </row>
    <row r="32" spans="1:31" s="13" customFormat="1" ht="18" customHeight="1" x14ac:dyDescent="0.45">
      <c r="A32" s="187" t="s">
        <v>5</v>
      </c>
      <c r="B32" s="96" t="e">
        <f>input1!#REF!</f>
        <v>#REF!</v>
      </c>
      <c r="C32" s="111" t="e">
        <f>input1!#REF!</f>
        <v>#REF!</v>
      </c>
      <c r="D32" s="112" t="e">
        <f>input1!#REF!</f>
        <v>#REF!</v>
      </c>
      <c r="E32" s="113" t="e">
        <f>input1!#REF!</f>
        <v>#REF!</v>
      </c>
      <c r="F32" s="131" t="e">
        <f t="shared" si="0"/>
        <v>#REF!</v>
      </c>
      <c r="G32" s="132" t="e">
        <f>input1!#REF!</f>
        <v>#REF!</v>
      </c>
      <c r="H32" s="129" t="e">
        <f t="shared" si="1"/>
        <v>#REF!</v>
      </c>
      <c r="I32" s="134" t="e">
        <f>input1!#REF!</f>
        <v>#REF!</v>
      </c>
      <c r="J32" s="129" t="e">
        <f t="shared" si="2"/>
        <v>#REF!</v>
      </c>
      <c r="K32" s="132" t="e">
        <f>input1!#REF!</f>
        <v>#REF!</v>
      </c>
      <c r="L32" s="129" t="e">
        <f t="shared" si="3"/>
        <v>#REF!</v>
      </c>
      <c r="M32" s="134" t="e">
        <f>input1!#REF!</f>
        <v>#REF!</v>
      </c>
      <c r="N32" s="129" t="e">
        <f t="shared" si="4"/>
        <v>#REF!</v>
      </c>
      <c r="O32" s="132" t="e">
        <f>input1!#REF!</f>
        <v>#REF!</v>
      </c>
      <c r="P32" s="130" t="e">
        <f t="shared" si="5"/>
        <v>#REF!</v>
      </c>
      <c r="Q32" s="133" t="e">
        <f t="shared" si="6"/>
        <v>#REF!</v>
      </c>
      <c r="R32" s="153" t="e">
        <f t="shared" si="7"/>
        <v>#REF!</v>
      </c>
      <c r="S32" s="144" t="e">
        <f t="shared" si="8"/>
        <v>#REF!</v>
      </c>
    </row>
    <row r="33" spans="1:19" s="13" customFormat="1" ht="18" customHeight="1" thickBot="1" x14ac:dyDescent="0.5">
      <c r="A33" s="188" t="s">
        <v>6</v>
      </c>
      <c r="B33" s="97">
        <f>input1!B32</f>
        <v>0</v>
      </c>
      <c r="C33" s="135">
        <f>input1!C32</f>
        <v>0</v>
      </c>
      <c r="D33" s="136">
        <f>input1!D32</f>
        <v>0</v>
      </c>
      <c r="E33" s="137">
        <f>input1!E32</f>
        <v>0</v>
      </c>
      <c r="F33" s="138" t="str">
        <f t="shared" si="0"/>
        <v>-</v>
      </c>
      <c r="G33" s="139" t="str">
        <f>input1!AF32</f>
        <v>0</v>
      </c>
      <c r="H33" s="142" t="str">
        <f t="shared" si="1"/>
        <v>เสี่ยง/มีปัญหา</v>
      </c>
      <c r="I33" s="141" t="str">
        <f>input1!AI32</f>
        <v>0</v>
      </c>
      <c r="J33" s="142" t="str">
        <f t="shared" si="2"/>
        <v>เสี่ยง/มีปัญหา</v>
      </c>
      <c r="K33" s="139" t="str">
        <f>input1!AM32</f>
        <v>0</v>
      </c>
      <c r="L33" s="142" t="str">
        <f t="shared" si="3"/>
        <v>เสี่ยง/มีปัญหา</v>
      </c>
      <c r="M33" s="141" t="str">
        <f>input1!AQ32</f>
        <v>0</v>
      </c>
      <c r="N33" s="142" t="str">
        <f t="shared" si="4"/>
        <v>เสี่ยง/มีปัญหา</v>
      </c>
      <c r="O33" s="139" t="str">
        <f>input1!AS32</f>
        <v>0</v>
      </c>
      <c r="P33" s="143" t="str">
        <f t="shared" si="5"/>
        <v>มีจุดแข็ง</v>
      </c>
      <c r="Q33" s="140">
        <f t="shared" si="6"/>
        <v>0</v>
      </c>
      <c r="R33" s="154" t="str">
        <f t="shared" si="7"/>
        <v>-</v>
      </c>
      <c r="S33" s="138" t="str">
        <f t="shared" si="8"/>
        <v>เสี่ยง/มีปัญหา</v>
      </c>
    </row>
    <row r="34" spans="1:19" s="13" customFormat="1" ht="18" customHeight="1" x14ac:dyDescent="0.45">
      <c r="A34" s="184" t="s">
        <v>7</v>
      </c>
      <c r="B34" s="96">
        <f>input1!B33</f>
        <v>0</v>
      </c>
      <c r="C34" s="111">
        <f>input1!C33</f>
        <v>0</v>
      </c>
      <c r="D34" s="112">
        <f>input1!D33</f>
        <v>0</v>
      </c>
      <c r="E34" s="113">
        <f>input1!E33</f>
        <v>0</v>
      </c>
      <c r="F34" s="144" t="str">
        <f t="shared" si="0"/>
        <v>-</v>
      </c>
      <c r="G34" s="126" t="str">
        <f>input1!AF33</f>
        <v>0</v>
      </c>
      <c r="H34" s="129" t="str">
        <f t="shared" si="1"/>
        <v>เสี่ยง/มีปัญหา</v>
      </c>
      <c r="I34" s="128" t="str">
        <f>input1!AI33</f>
        <v>0</v>
      </c>
      <c r="J34" s="129" t="str">
        <f t="shared" si="2"/>
        <v>เสี่ยง/มีปัญหา</v>
      </c>
      <c r="K34" s="126" t="str">
        <f>input1!AM33</f>
        <v>0</v>
      </c>
      <c r="L34" s="129" t="str">
        <f t="shared" si="3"/>
        <v>เสี่ยง/มีปัญหา</v>
      </c>
      <c r="M34" s="128" t="str">
        <f>input1!AQ33</f>
        <v>0</v>
      </c>
      <c r="N34" s="129" t="str">
        <f t="shared" si="4"/>
        <v>เสี่ยง/มีปัญหา</v>
      </c>
      <c r="O34" s="126" t="str">
        <f>input1!AS33</f>
        <v>0</v>
      </c>
      <c r="P34" s="130" t="str">
        <f t="shared" si="5"/>
        <v>มีจุดแข็ง</v>
      </c>
      <c r="Q34" s="127">
        <f t="shared" si="6"/>
        <v>0</v>
      </c>
      <c r="R34" s="152" t="str">
        <f t="shared" si="7"/>
        <v>-</v>
      </c>
      <c r="S34" s="144" t="str">
        <f t="shared" si="8"/>
        <v>เสี่ยง/มีปัญหา</v>
      </c>
    </row>
    <row r="35" spans="1:19" s="13" customFormat="1" ht="18" customHeight="1" x14ac:dyDescent="0.45">
      <c r="A35" s="98" t="s">
        <v>8</v>
      </c>
      <c r="B35" s="96">
        <f>input1!B34</f>
        <v>0</v>
      </c>
      <c r="C35" s="111">
        <f>input1!C34</f>
        <v>0</v>
      </c>
      <c r="D35" s="112">
        <f>input1!D34</f>
        <v>0</v>
      </c>
      <c r="E35" s="113">
        <f>input1!E34</f>
        <v>0</v>
      </c>
      <c r="F35" s="131" t="str">
        <f t="shared" si="0"/>
        <v>-</v>
      </c>
      <c r="G35" s="132" t="str">
        <f>input1!AF34</f>
        <v>0</v>
      </c>
      <c r="H35" s="129" t="str">
        <f t="shared" si="1"/>
        <v>เสี่ยง/มีปัญหา</v>
      </c>
      <c r="I35" s="134" t="str">
        <f>input1!AI34</f>
        <v>0</v>
      </c>
      <c r="J35" s="129" t="str">
        <f t="shared" si="2"/>
        <v>เสี่ยง/มีปัญหา</v>
      </c>
      <c r="K35" s="132" t="str">
        <f>input1!AM34</f>
        <v>0</v>
      </c>
      <c r="L35" s="129" t="str">
        <f t="shared" si="3"/>
        <v>เสี่ยง/มีปัญหา</v>
      </c>
      <c r="M35" s="134" t="str">
        <f>input1!AQ34</f>
        <v>0</v>
      </c>
      <c r="N35" s="129" t="str">
        <f t="shared" si="4"/>
        <v>เสี่ยง/มีปัญหา</v>
      </c>
      <c r="O35" s="132" t="str">
        <f>input1!AS34</f>
        <v>0</v>
      </c>
      <c r="P35" s="130" t="str">
        <f t="shared" si="5"/>
        <v>มีจุดแข็ง</v>
      </c>
      <c r="Q35" s="133">
        <f t="shared" si="6"/>
        <v>0</v>
      </c>
      <c r="R35" s="153" t="str">
        <f t="shared" si="7"/>
        <v>-</v>
      </c>
      <c r="S35" s="144" t="str">
        <f t="shared" si="8"/>
        <v>เสี่ยง/มีปัญหา</v>
      </c>
    </row>
    <row r="36" spans="1:19" s="13" customFormat="1" ht="18" customHeight="1" x14ac:dyDescent="0.45">
      <c r="A36" s="185" t="s">
        <v>9</v>
      </c>
      <c r="B36" s="96">
        <f>input1!B35</f>
        <v>0</v>
      </c>
      <c r="C36" s="111">
        <f>input1!C35</f>
        <v>0</v>
      </c>
      <c r="D36" s="112">
        <f>input1!D35</f>
        <v>0</v>
      </c>
      <c r="E36" s="113">
        <f>input1!E35</f>
        <v>0</v>
      </c>
      <c r="F36" s="131" t="str">
        <f t="shared" si="0"/>
        <v>-</v>
      </c>
      <c r="G36" s="132" t="str">
        <f>input1!AF35</f>
        <v>0</v>
      </c>
      <c r="H36" s="129" t="str">
        <f t="shared" si="1"/>
        <v>เสี่ยง/มีปัญหา</v>
      </c>
      <c r="I36" s="134" t="str">
        <f>input1!AI35</f>
        <v>0</v>
      </c>
      <c r="J36" s="129" t="str">
        <f t="shared" si="2"/>
        <v>เสี่ยง/มีปัญหา</v>
      </c>
      <c r="K36" s="132" t="str">
        <f>input1!AM35</f>
        <v>0</v>
      </c>
      <c r="L36" s="129" t="str">
        <f t="shared" si="3"/>
        <v>เสี่ยง/มีปัญหา</v>
      </c>
      <c r="M36" s="134" t="str">
        <f>input1!AQ35</f>
        <v>0</v>
      </c>
      <c r="N36" s="129" t="str">
        <f t="shared" si="4"/>
        <v>เสี่ยง/มีปัญหา</v>
      </c>
      <c r="O36" s="132" t="str">
        <f>input1!AS35</f>
        <v>0</v>
      </c>
      <c r="P36" s="130" t="str">
        <f t="shared" si="5"/>
        <v>มีจุดแข็ง</v>
      </c>
      <c r="Q36" s="133">
        <f t="shared" si="6"/>
        <v>0</v>
      </c>
      <c r="R36" s="153" t="str">
        <f t="shared" si="7"/>
        <v>-</v>
      </c>
      <c r="S36" s="144" t="str">
        <f t="shared" si="8"/>
        <v>เสี่ยง/มีปัญหา</v>
      </c>
    </row>
    <row r="37" spans="1:19" s="13" customFormat="1" ht="18" customHeight="1" x14ac:dyDescent="0.45">
      <c r="A37" s="187" t="s">
        <v>10</v>
      </c>
      <c r="B37" s="96">
        <f>input1!B36</f>
        <v>0</v>
      </c>
      <c r="C37" s="111">
        <f>input1!C36</f>
        <v>0</v>
      </c>
      <c r="D37" s="112">
        <f>input1!D36</f>
        <v>0</v>
      </c>
      <c r="E37" s="113">
        <f>input1!E36</f>
        <v>0</v>
      </c>
      <c r="F37" s="131" t="str">
        <f t="shared" si="0"/>
        <v>-</v>
      </c>
      <c r="G37" s="132" t="str">
        <f>input1!AF36</f>
        <v>0</v>
      </c>
      <c r="H37" s="129" t="str">
        <f t="shared" si="1"/>
        <v>เสี่ยง/มีปัญหา</v>
      </c>
      <c r="I37" s="134" t="str">
        <f>input1!AI36</f>
        <v>0</v>
      </c>
      <c r="J37" s="129" t="str">
        <f t="shared" si="2"/>
        <v>เสี่ยง/มีปัญหา</v>
      </c>
      <c r="K37" s="132" t="str">
        <f>input1!AM36</f>
        <v>0</v>
      </c>
      <c r="L37" s="129" t="str">
        <f t="shared" si="3"/>
        <v>เสี่ยง/มีปัญหา</v>
      </c>
      <c r="M37" s="134" t="str">
        <f>input1!AQ36</f>
        <v>0</v>
      </c>
      <c r="N37" s="129" t="str">
        <f t="shared" si="4"/>
        <v>เสี่ยง/มีปัญหา</v>
      </c>
      <c r="O37" s="132" t="str">
        <f>input1!AS36</f>
        <v>0</v>
      </c>
      <c r="P37" s="130" t="str">
        <f t="shared" si="5"/>
        <v>มีจุดแข็ง</v>
      </c>
      <c r="Q37" s="133">
        <f t="shared" si="6"/>
        <v>0</v>
      </c>
      <c r="R37" s="153" t="str">
        <f t="shared" si="7"/>
        <v>-</v>
      </c>
      <c r="S37" s="144" t="str">
        <f t="shared" si="8"/>
        <v>เสี่ยง/มีปัญหา</v>
      </c>
    </row>
    <row r="38" spans="1:19" s="13" customFormat="1" ht="18" customHeight="1" thickBot="1" x14ac:dyDescent="0.5">
      <c r="A38" s="188" t="s">
        <v>11</v>
      </c>
      <c r="B38" s="97">
        <f>input1!B37</f>
        <v>0</v>
      </c>
      <c r="C38" s="135">
        <f>input1!C37</f>
        <v>0</v>
      </c>
      <c r="D38" s="136">
        <f>input1!D37</f>
        <v>0</v>
      </c>
      <c r="E38" s="137">
        <f>input1!E37</f>
        <v>0</v>
      </c>
      <c r="F38" s="138" t="str">
        <f t="shared" si="0"/>
        <v>-</v>
      </c>
      <c r="G38" s="139" t="str">
        <f>input1!AF37</f>
        <v>0</v>
      </c>
      <c r="H38" s="142" t="str">
        <f t="shared" si="1"/>
        <v>เสี่ยง/มีปัญหา</v>
      </c>
      <c r="I38" s="141" t="str">
        <f>input1!AI37</f>
        <v>0</v>
      </c>
      <c r="J38" s="142" t="str">
        <f t="shared" si="2"/>
        <v>เสี่ยง/มีปัญหา</v>
      </c>
      <c r="K38" s="139" t="str">
        <f>input1!AM37</f>
        <v>0</v>
      </c>
      <c r="L38" s="142" t="str">
        <f t="shared" si="3"/>
        <v>เสี่ยง/มีปัญหา</v>
      </c>
      <c r="M38" s="141" t="str">
        <f>input1!AQ37</f>
        <v>0</v>
      </c>
      <c r="N38" s="142" t="str">
        <f t="shared" si="4"/>
        <v>เสี่ยง/มีปัญหา</v>
      </c>
      <c r="O38" s="139" t="str">
        <f>input1!AS37</f>
        <v>0</v>
      </c>
      <c r="P38" s="143" t="str">
        <f t="shared" si="5"/>
        <v>มีจุดแข็ง</v>
      </c>
      <c r="Q38" s="140">
        <f t="shared" si="6"/>
        <v>0</v>
      </c>
      <c r="R38" s="154" t="str">
        <f t="shared" si="7"/>
        <v>-</v>
      </c>
      <c r="S38" s="138" t="str">
        <f t="shared" si="8"/>
        <v>เสี่ยง/มีปัญหา</v>
      </c>
    </row>
    <row r="39" spans="1:19" s="13" customFormat="1" ht="18" customHeight="1" x14ac:dyDescent="0.45">
      <c r="A39" s="184" t="s">
        <v>12</v>
      </c>
      <c r="B39" s="96">
        <f>input1!B38</f>
        <v>0</v>
      </c>
      <c r="C39" s="111">
        <f>input1!C38</f>
        <v>0</v>
      </c>
      <c r="D39" s="112">
        <f>input1!D38</f>
        <v>0</v>
      </c>
      <c r="E39" s="113">
        <f>input1!E38</f>
        <v>0</v>
      </c>
      <c r="F39" s="144" t="str">
        <f t="shared" si="0"/>
        <v>-</v>
      </c>
      <c r="G39" s="126" t="str">
        <f>input1!AF38</f>
        <v>0</v>
      </c>
      <c r="H39" s="129" t="str">
        <f t="shared" si="1"/>
        <v>เสี่ยง/มีปัญหา</v>
      </c>
      <c r="I39" s="128" t="str">
        <f>input1!AI38</f>
        <v>0</v>
      </c>
      <c r="J39" s="129" t="str">
        <f t="shared" si="2"/>
        <v>เสี่ยง/มีปัญหา</v>
      </c>
      <c r="K39" s="126" t="str">
        <f>input1!AM38</f>
        <v>0</v>
      </c>
      <c r="L39" s="129" t="str">
        <f t="shared" si="3"/>
        <v>เสี่ยง/มีปัญหา</v>
      </c>
      <c r="M39" s="128" t="str">
        <f>input1!AQ38</f>
        <v>0</v>
      </c>
      <c r="N39" s="129" t="str">
        <f t="shared" si="4"/>
        <v>เสี่ยง/มีปัญหา</v>
      </c>
      <c r="O39" s="126" t="str">
        <f>input1!AS38</f>
        <v>0</v>
      </c>
      <c r="P39" s="130" t="str">
        <f t="shared" si="5"/>
        <v>มีจุดแข็ง</v>
      </c>
      <c r="Q39" s="127">
        <f t="shared" si="6"/>
        <v>0</v>
      </c>
      <c r="R39" s="152" t="str">
        <f t="shared" si="7"/>
        <v>-</v>
      </c>
      <c r="S39" s="144" t="str">
        <f t="shared" si="8"/>
        <v>เสี่ยง/มีปัญหา</v>
      </c>
    </row>
    <row r="40" spans="1:19" s="13" customFormat="1" ht="18" customHeight="1" x14ac:dyDescent="0.45">
      <c r="A40" s="98" t="s">
        <v>13</v>
      </c>
      <c r="B40" s="96">
        <f>input1!B39</f>
        <v>0</v>
      </c>
      <c r="C40" s="111">
        <f>input1!C39</f>
        <v>0</v>
      </c>
      <c r="D40" s="112">
        <f>input1!D39</f>
        <v>0</v>
      </c>
      <c r="E40" s="113">
        <f>input1!E39</f>
        <v>0</v>
      </c>
      <c r="F40" s="131" t="str">
        <f t="shared" si="0"/>
        <v>-</v>
      </c>
      <c r="G40" s="132" t="str">
        <f>input1!AF39</f>
        <v>0</v>
      </c>
      <c r="H40" s="129" t="str">
        <f t="shared" si="1"/>
        <v>เสี่ยง/มีปัญหา</v>
      </c>
      <c r="I40" s="134" t="str">
        <f>input1!AI39</f>
        <v>0</v>
      </c>
      <c r="J40" s="129" t="str">
        <f t="shared" si="2"/>
        <v>เสี่ยง/มีปัญหา</v>
      </c>
      <c r="K40" s="132" t="str">
        <f>input1!AM39</f>
        <v>0</v>
      </c>
      <c r="L40" s="129" t="str">
        <f t="shared" si="3"/>
        <v>เสี่ยง/มีปัญหา</v>
      </c>
      <c r="M40" s="134" t="str">
        <f>input1!AQ39</f>
        <v>0</v>
      </c>
      <c r="N40" s="129" t="str">
        <f t="shared" si="4"/>
        <v>เสี่ยง/มีปัญหา</v>
      </c>
      <c r="O40" s="132" t="str">
        <f>input1!AS39</f>
        <v>0</v>
      </c>
      <c r="P40" s="130" t="str">
        <f t="shared" si="5"/>
        <v>มีจุดแข็ง</v>
      </c>
      <c r="Q40" s="133">
        <f t="shared" si="6"/>
        <v>0</v>
      </c>
      <c r="R40" s="153" t="str">
        <f t="shared" si="7"/>
        <v>-</v>
      </c>
      <c r="S40" s="144" t="str">
        <f t="shared" si="8"/>
        <v>เสี่ยง/มีปัญหา</v>
      </c>
    </row>
    <row r="41" spans="1:19" s="13" customFormat="1" ht="18" customHeight="1" x14ac:dyDescent="0.45">
      <c r="A41" s="185" t="s">
        <v>14</v>
      </c>
      <c r="B41" s="96">
        <f>input1!B40</f>
        <v>0</v>
      </c>
      <c r="C41" s="111">
        <f>input1!C40</f>
        <v>0</v>
      </c>
      <c r="D41" s="112">
        <f>input1!D40</f>
        <v>0</v>
      </c>
      <c r="E41" s="113">
        <f>input1!E40</f>
        <v>0</v>
      </c>
      <c r="F41" s="131" t="str">
        <f t="shared" si="0"/>
        <v>-</v>
      </c>
      <c r="G41" s="132">
        <f>input1!AF40</f>
        <v>0</v>
      </c>
      <c r="H41" s="129" t="str">
        <f t="shared" si="1"/>
        <v>ปกติ</v>
      </c>
      <c r="I41" s="134">
        <f>input1!AI40</f>
        <v>0</v>
      </c>
      <c r="J41" s="129" t="str">
        <f t="shared" si="2"/>
        <v>ปกติ</v>
      </c>
      <c r="K41" s="132">
        <f>input1!AM40</f>
        <v>0</v>
      </c>
      <c r="L41" s="129" t="str">
        <f t="shared" si="3"/>
        <v>ปกติ</v>
      </c>
      <c r="M41" s="134">
        <f>input1!AQ40</f>
        <v>0</v>
      </c>
      <c r="N41" s="129" t="str">
        <f t="shared" si="4"/>
        <v>ปกติ</v>
      </c>
      <c r="O41" s="132">
        <f>input1!AS40</f>
        <v>0</v>
      </c>
      <c r="P41" s="130" t="str">
        <f t="shared" si="5"/>
        <v>ไม่มีจุดแข็ง</v>
      </c>
      <c r="Q41" s="133">
        <f t="shared" si="6"/>
        <v>0</v>
      </c>
      <c r="R41" s="153" t="str">
        <f t="shared" si="7"/>
        <v>-</v>
      </c>
      <c r="S41" s="144" t="str">
        <f t="shared" si="8"/>
        <v>เสี่ยง/มีปัญหา</v>
      </c>
    </row>
    <row r="42" spans="1:19" s="13" customFormat="1" ht="18" customHeight="1" x14ac:dyDescent="0.45">
      <c r="A42" s="187" t="s">
        <v>15</v>
      </c>
      <c r="B42" s="96">
        <f>input1!B41</f>
        <v>0</v>
      </c>
      <c r="C42" s="111">
        <f>input1!C41</f>
        <v>0</v>
      </c>
      <c r="D42" s="112">
        <f>input1!D41</f>
        <v>0</v>
      </c>
      <c r="E42" s="113">
        <f>input1!E41</f>
        <v>0</v>
      </c>
      <c r="F42" s="131" t="str">
        <f t="shared" si="0"/>
        <v>-</v>
      </c>
      <c r="G42" s="132">
        <f>input1!AF41</f>
        <v>0</v>
      </c>
      <c r="H42" s="129" t="str">
        <f t="shared" si="1"/>
        <v>ปกติ</v>
      </c>
      <c r="I42" s="134">
        <f>input1!AI41</f>
        <v>0</v>
      </c>
      <c r="J42" s="129" t="str">
        <f t="shared" si="2"/>
        <v>ปกติ</v>
      </c>
      <c r="K42" s="132">
        <f>input1!AM41</f>
        <v>0</v>
      </c>
      <c r="L42" s="129" t="str">
        <f t="shared" si="3"/>
        <v>ปกติ</v>
      </c>
      <c r="M42" s="134">
        <f>input1!AQ41</f>
        <v>0</v>
      </c>
      <c r="N42" s="129" t="str">
        <f t="shared" si="4"/>
        <v>ปกติ</v>
      </c>
      <c r="O42" s="132">
        <f>input1!AS41</f>
        <v>0</v>
      </c>
      <c r="P42" s="130" t="str">
        <f t="shared" si="5"/>
        <v>ไม่มีจุดแข็ง</v>
      </c>
      <c r="Q42" s="133">
        <f t="shared" si="6"/>
        <v>0</v>
      </c>
      <c r="R42" s="153" t="str">
        <f t="shared" si="7"/>
        <v>-</v>
      </c>
      <c r="S42" s="144" t="str">
        <f t="shared" si="8"/>
        <v>เสี่ยง/มีปัญหา</v>
      </c>
    </row>
    <row r="43" spans="1:19" s="13" customFormat="1" ht="18" customHeight="1" thickBot="1" x14ac:dyDescent="0.5">
      <c r="A43" s="188" t="s">
        <v>16</v>
      </c>
      <c r="B43" s="97">
        <f>input1!B42</f>
        <v>0</v>
      </c>
      <c r="C43" s="111">
        <f>input1!C42</f>
        <v>0</v>
      </c>
      <c r="D43" s="112">
        <f>input1!D42</f>
        <v>0</v>
      </c>
      <c r="E43" s="113">
        <f>input1!E42</f>
        <v>0</v>
      </c>
      <c r="F43" s="131" t="str">
        <f t="shared" si="0"/>
        <v>-</v>
      </c>
      <c r="G43" s="132">
        <f>input1!AF42</f>
        <v>0</v>
      </c>
      <c r="H43" s="129" t="str">
        <f t="shared" si="1"/>
        <v>ปกติ</v>
      </c>
      <c r="I43" s="134">
        <f>input1!AI42</f>
        <v>0</v>
      </c>
      <c r="J43" s="129" t="str">
        <f t="shared" si="2"/>
        <v>ปกติ</v>
      </c>
      <c r="K43" s="132">
        <f>input1!AM42</f>
        <v>0</v>
      </c>
      <c r="L43" s="129" t="str">
        <f t="shared" si="3"/>
        <v>ปกติ</v>
      </c>
      <c r="M43" s="134">
        <f>input1!AQ42</f>
        <v>0</v>
      </c>
      <c r="N43" s="129" t="str">
        <f t="shared" si="4"/>
        <v>ปกติ</v>
      </c>
      <c r="O43" s="132">
        <f>input1!AS42</f>
        <v>0</v>
      </c>
      <c r="P43" s="130" t="str">
        <f t="shared" si="5"/>
        <v>ไม่มีจุดแข็ง</v>
      </c>
      <c r="Q43" s="133">
        <f>G43+I43+K43+M43+O43</f>
        <v>0</v>
      </c>
      <c r="R43" s="153" t="str">
        <f t="shared" si="7"/>
        <v>-</v>
      </c>
      <c r="S43" s="144" t="str">
        <f t="shared" si="8"/>
        <v>เสี่ยง/มีปัญหา</v>
      </c>
    </row>
    <row r="44" spans="1:19" s="13" customFormat="1" ht="18" customHeight="1" thickBot="1" x14ac:dyDescent="0.5">
      <c r="A44" s="190" t="s">
        <v>60</v>
      </c>
      <c r="B44" s="97">
        <f>input1!B43</f>
        <v>0</v>
      </c>
      <c r="C44" s="114">
        <f>input1!C43</f>
        <v>0</v>
      </c>
      <c r="D44" s="115">
        <f>input1!D43</f>
        <v>0</v>
      </c>
      <c r="E44" s="156">
        <f>input1!E43</f>
        <v>0</v>
      </c>
      <c r="F44" s="138" t="str">
        <f t="shared" si="0"/>
        <v>-</v>
      </c>
      <c r="G44" s="139">
        <f>input1!AF43</f>
        <v>0</v>
      </c>
      <c r="H44" s="142" t="str">
        <f t="shared" si="1"/>
        <v>ปกติ</v>
      </c>
      <c r="I44" s="141">
        <f>input1!AI43</f>
        <v>0</v>
      </c>
      <c r="J44" s="142" t="str">
        <f t="shared" si="2"/>
        <v>ปกติ</v>
      </c>
      <c r="K44" s="139">
        <f>input1!AM43</f>
        <v>0</v>
      </c>
      <c r="L44" s="142" t="str">
        <f t="shared" si="3"/>
        <v>ปกติ</v>
      </c>
      <c r="M44" s="141">
        <f>input1!AQ43</f>
        <v>0</v>
      </c>
      <c r="N44" s="142" t="str">
        <f t="shared" si="4"/>
        <v>ปกติ</v>
      </c>
      <c r="O44" s="139">
        <f>input1!AS43</f>
        <v>0</v>
      </c>
      <c r="P44" s="143" t="str">
        <f t="shared" si="5"/>
        <v>ไม่มีจุดแข็ง</v>
      </c>
      <c r="Q44" s="140">
        <f>G44+I44+K44+M44+O44</f>
        <v>0</v>
      </c>
      <c r="R44" s="154" t="str">
        <f t="shared" si="7"/>
        <v>-</v>
      </c>
      <c r="S44" s="138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8" t="s">
        <v>55</v>
      </c>
      <c r="E46" s="109"/>
      <c r="F46" s="109"/>
      <c r="G46" s="109"/>
      <c r="H46" s="109"/>
      <c r="I46" s="109"/>
      <c r="J46" s="110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horizontalDpi="4294967293" verticalDpi="0" r:id="rId1"/>
  <headerFooter alignWithMargins="0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view="pageBreakPreview" zoomScale="60" zoomScaleNormal="100" workbookViewId="0">
      <selection activeCell="S27" sqref="A1:S2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24" t="s">
        <v>26</v>
      </c>
      <c r="B1" s="325"/>
      <c r="C1" s="325"/>
      <c r="D1" s="325"/>
      <c r="E1" s="325"/>
      <c r="F1" s="326"/>
      <c r="G1" s="325" t="s">
        <v>44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</row>
    <row r="2" spans="1:19" ht="22.5" customHeight="1" thickBot="1" x14ac:dyDescent="0.5">
      <c r="A2" s="346" t="str">
        <f>input1!A2</f>
        <v>ชั้นมัธยมศึกษาปีที่ 4/2</v>
      </c>
      <c r="B2" s="345"/>
      <c r="C2" s="345"/>
      <c r="D2" s="345"/>
      <c r="E2" s="345"/>
      <c r="F2" s="347"/>
      <c r="G2" s="324" t="s">
        <v>37</v>
      </c>
      <c r="H2" s="326"/>
      <c r="I2" s="348" t="s">
        <v>38</v>
      </c>
      <c r="J2" s="348"/>
      <c r="K2" s="324" t="s">
        <v>39</v>
      </c>
      <c r="L2" s="326"/>
      <c r="M2" s="348" t="s">
        <v>40</v>
      </c>
      <c r="N2" s="348"/>
      <c r="O2" s="324" t="s">
        <v>41</v>
      </c>
      <c r="P2" s="326"/>
      <c r="Q2" s="117"/>
      <c r="R2" s="324" t="s">
        <v>42</v>
      </c>
      <c r="S2" s="326"/>
    </row>
    <row r="3" spans="1:19" ht="21.75" thickBot="1" x14ac:dyDescent="0.5">
      <c r="A3" s="93" t="s">
        <v>21</v>
      </c>
      <c r="B3" s="94" t="s">
        <v>20</v>
      </c>
      <c r="C3" s="95" t="s">
        <v>22</v>
      </c>
      <c r="D3" s="94" t="s">
        <v>23</v>
      </c>
      <c r="E3" s="95" t="s">
        <v>24</v>
      </c>
      <c r="F3" s="118" t="s">
        <v>24</v>
      </c>
      <c r="G3" s="119" t="s">
        <v>35</v>
      </c>
      <c r="H3" s="120" t="s">
        <v>36</v>
      </c>
      <c r="I3" s="119" t="s">
        <v>35</v>
      </c>
      <c r="J3" s="121" t="s">
        <v>36</v>
      </c>
      <c r="K3" s="122" t="s">
        <v>35</v>
      </c>
      <c r="L3" s="120" t="s">
        <v>36</v>
      </c>
      <c r="M3" s="119" t="s">
        <v>35</v>
      </c>
      <c r="N3" s="121" t="s">
        <v>36</v>
      </c>
      <c r="O3" s="122" t="s">
        <v>35</v>
      </c>
      <c r="P3" s="123" t="s">
        <v>36</v>
      </c>
      <c r="Q3" s="124"/>
      <c r="R3" s="155" t="s">
        <v>35</v>
      </c>
      <c r="S3" s="94" t="s">
        <v>36</v>
      </c>
    </row>
    <row r="4" spans="1:19" s="13" customFormat="1" ht="18" customHeight="1" x14ac:dyDescent="0.45">
      <c r="A4" s="184" t="s">
        <v>66</v>
      </c>
      <c r="B4" s="96" t="str">
        <f>input1!B4</f>
        <v>42</v>
      </c>
      <c r="C4" s="111" t="str">
        <f>input1!C4</f>
        <v>01131</v>
      </c>
      <c r="D4" s="112" t="str">
        <f>input1!D4</f>
        <v>นายไกรสิทธิ์  ประสงค์ดี</v>
      </c>
      <c r="E4" s="113">
        <f>input1!E4</f>
        <v>1</v>
      </c>
      <c r="F4" s="125" t="str">
        <f>IF(E4=1,"ชาย",IF(E4=2,"หญิง","-"))</f>
        <v>ชาย</v>
      </c>
      <c r="G4" s="126">
        <f>input2!AF4</f>
        <v>8</v>
      </c>
      <c r="H4" s="129" t="str">
        <f>IF(G4&gt;10,"เสี่ยง/มีปัญหา","ปกติ")</f>
        <v>ปกติ</v>
      </c>
      <c r="I4" s="128">
        <f>input2!AI4</f>
        <v>8</v>
      </c>
      <c r="J4" s="129" t="str">
        <f>IF(I4&gt;9,"เสี่ยง/มีปัญหา","ปกติ")</f>
        <v>ปกติ</v>
      </c>
      <c r="K4" s="126">
        <f>input2!AM4</f>
        <v>14</v>
      </c>
      <c r="L4" s="129" t="str">
        <f>IF(K4&gt;10,"เสี่ยง/มีปัญหา","ปกติ")</f>
        <v>เสี่ยง/มีปัญหา</v>
      </c>
      <c r="M4" s="128">
        <f>input2!AQ4</f>
        <v>9</v>
      </c>
      <c r="N4" s="129" t="str">
        <f>IF(M4&gt;9,"เสี่ยง/มีปัญหา","ปกติ")</f>
        <v>ปกติ</v>
      </c>
      <c r="O4" s="126">
        <f>input2!AS4</f>
        <v>7</v>
      </c>
      <c r="P4" s="130" t="str">
        <f>IF(O4&gt;10,"มีจุดแข็ง","ไม่มีจุดแข็ง")</f>
        <v>ไม่มีจุดแข็ง</v>
      </c>
      <c r="Q4" s="127">
        <f>G4+I4+K4+M4+O4</f>
        <v>46</v>
      </c>
      <c r="R4" s="152">
        <f>IF(Q4&lt;1,"-",Q4)</f>
        <v>46</v>
      </c>
      <c r="S4" s="144" t="str">
        <f>IF(R4&gt;48,"เสี่ยง/มีปัญหา","ปกติ")</f>
        <v>ปกติ</v>
      </c>
    </row>
    <row r="5" spans="1:19" s="13" customFormat="1" ht="18" customHeight="1" x14ac:dyDescent="0.45">
      <c r="A5" s="98" t="s">
        <v>67</v>
      </c>
      <c r="B5" s="96" t="str">
        <f>input1!B5</f>
        <v>42</v>
      </c>
      <c r="C5" s="111" t="str">
        <f>input1!C5</f>
        <v>00979</v>
      </c>
      <c r="D5" s="112" t="str">
        <f>input1!D5</f>
        <v>นายจตุรพล  โพธ์งาม</v>
      </c>
      <c r="E5" s="113">
        <f>input1!E5</f>
        <v>1</v>
      </c>
      <c r="F5" s="131" t="str">
        <f t="shared" ref="F5:F44" si="0">IF(E5=1,"ชาย",IF(E5=2,"หญิง","-"))</f>
        <v>ชาย</v>
      </c>
      <c r="G5" s="132">
        <f>input2!AF5</f>
        <v>8</v>
      </c>
      <c r="H5" s="129" t="str">
        <f t="shared" ref="H5:H44" si="1">IF(G5&gt;10,"เสี่ยง/มีปัญหา","ปกติ")</f>
        <v>ปกติ</v>
      </c>
      <c r="I5" s="134">
        <f>input2!AI5</f>
        <v>8</v>
      </c>
      <c r="J5" s="129" t="str">
        <f t="shared" ref="J5:J44" si="2">IF(I5&gt;9,"เสี่ยง/มีปัญหา","ปกติ")</f>
        <v>ปกติ</v>
      </c>
      <c r="K5" s="132">
        <f>input2!AM5</f>
        <v>14</v>
      </c>
      <c r="L5" s="129" t="str">
        <f t="shared" ref="L5:L44" si="3">IF(K5&gt;10,"เสี่ยง/มีปัญหา","ปกติ")</f>
        <v>เสี่ยง/มีปัญหา</v>
      </c>
      <c r="M5" s="134">
        <f>input2!AQ5</f>
        <v>9</v>
      </c>
      <c r="N5" s="129" t="str">
        <f t="shared" ref="N5:N44" si="4">IF(M5&gt;9,"เสี่ยง/มีปัญหา","ปกติ")</f>
        <v>ปกติ</v>
      </c>
      <c r="O5" s="132">
        <f>input2!AS5</f>
        <v>7</v>
      </c>
      <c r="P5" s="130" t="str">
        <f t="shared" ref="P5:P44" si="5">IF(O5&gt;10,"มีจุดแข็ง","ไม่มีจุดแข็ง")</f>
        <v>ไม่มีจุดแข็ง</v>
      </c>
      <c r="Q5" s="133">
        <f t="shared" ref="Q5:Q42" si="6">G5+I5+K5+M5+O5</f>
        <v>46</v>
      </c>
      <c r="R5" s="153">
        <f t="shared" ref="R5:R44" si="7">IF(Q5&lt;1,"-",Q5)</f>
        <v>46</v>
      </c>
      <c r="S5" s="144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5" t="s">
        <v>68</v>
      </c>
      <c r="B6" s="96" t="str">
        <f>input1!B6</f>
        <v>42</v>
      </c>
      <c r="C6" s="111" t="str">
        <f>input1!C6</f>
        <v>01664</v>
      </c>
      <c r="D6" s="112" t="str">
        <f>input1!D6</f>
        <v>นายเตชะวิทย์  ศรีบุญมา</v>
      </c>
      <c r="E6" s="113">
        <f>input1!E6</f>
        <v>1</v>
      </c>
      <c r="F6" s="131" t="str">
        <f t="shared" si="0"/>
        <v>ชาย</v>
      </c>
      <c r="G6" s="126">
        <f>input2!AF6</f>
        <v>19</v>
      </c>
      <c r="H6" s="129" t="str">
        <f t="shared" si="1"/>
        <v>เสี่ยง/มีปัญหา</v>
      </c>
      <c r="I6" s="128">
        <f>input2!AI6</f>
        <v>7</v>
      </c>
      <c r="J6" s="129" t="str">
        <f t="shared" si="2"/>
        <v>ปกติ</v>
      </c>
      <c r="K6" s="126">
        <f>input2!AM6</f>
        <v>11</v>
      </c>
      <c r="L6" s="129" t="str">
        <f t="shared" si="3"/>
        <v>เสี่ยง/มีปัญหา</v>
      </c>
      <c r="M6" s="128">
        <f>input2!AQ6</f>
        <v>9</v>
      </c>
      <c r="N6" s="129" t="str">
        <f t="shared" si="4"/>
        <v>ปกติ</v>
      </c>
      <c r="O6" s="126">
        <f>input2!AS6</f>
        <v>6</v>
      </c>
      <c r="P6" s="130" t="str">
        <f t="shared" si="5"/>
        <v>ไม่มีจุดแข็ง</v>
      </c>
      <c r="Q6" s="133">
        <f t="shared" si="6"/>
        <v>52</v>
      </c>
      <c r="R6" s="153">
        <f t="shared" si="7"/>
        <v>52</v>
      </c>
      <c r="S6" s="144" t="str">
        <f t="shared" si="8"/>
        <v>เสี่ยง/มีปัญหา</v>
      </c>
    </row>
    <row r="7" spans="1:19" s="13" customFormat="1" ht="18" customHeight="1" x14ac:dyDescent="0.45">
      <c r="A7" s="187" t="s">
        <v>69</v>
      </c>
      <c r="B7" s="96" t="str">
        <f>input1!B7</f>
        <v>42</v>
      </c>
      <c r="C7" s="111" t="str">
        <f>input1!C7</f>
        <v>01087</v>
      </c>
      <c r="D7" s="112" t="str">
        <f>input1!D7</f>
        <v>นายนิวัฒน์  น้ำเต้าไฟ</v>
      </c>
      <c r="E7" s="113">
        <f>input1!E7</f>
        <v>1</v>
      </c>
      <c r="F7" s="131" t="str">
        <f t="shared" si="0"/>
        <v>ชาย</v>
      </c>
      <c r="G7" s="132">
        <f>input2!AF7</f>
        <v>8</v>
      </c>
      <c r="H7" s="129" t="str">
        <f t="shared" si="1"/>
        <v>ปกติ</v>
      </c>
      <c r="I7" s="134">
        <f>input2!AI7</f>
        <v>7</v>
      </c>
      <c r="J7" s="129" t="str">
        <f t="shared" si="2"/>
        <v>ปกติ</v>
      </c>
      <c r="K7" s="132">
        <f>input2!AM7</f>
        <v>14</v>
      </c>
      <c r="L7" s="129" t="str">
        <f t="shared" si="3"/>
        <v>เสี่ยง/มีปัญหา</v>
      </c>
      <c r="M7" s="134">
        <f>input2!AQ7</f>
        <v>9</v>
      </c>
      <c r="N7" s="129" t="str">
        <f t="shared" si="4"/>
        <v>ปกติ</v>
      </c>
      <c r="O7" s="132">
        <f>input2!AS7</f>
        <v>7</v>
      </c>
      <c r="P7" s="130" t="str">
        <f t="shared" si="5"/>
        <v>ไม่มีจุดแข็ง</v>
      </c>
      <c r="Q7" s="133">
        <f t="shared" si="6"/>
        <v>45</v>
      </c>
      <c r="R7" s="153">
        <f t="shared" si="7"/>
        <v>45</v>
      </c>
      <c r="S7" s="144" t="str">
        <f t="shared" si="8"/>
        <v>ปกติ</v>
      </c>
    </row>
    <row r="8" spans="1:19" s="13" customFormat="1" ht="18" customHeight="1" thickBot="1" x14ac:dyDescent="0.5">
      <c r="A8" s="188" t="s">
        <v>70</v>
      </c>
      <c r="B8" s="97" t="str">
        <f>input1!B8</f>
        <v>42</v>
      </c>
      <c r="C8" s="135" t="str">
        <f>input1!C8</f>
        <v>01058</v>
      </c>
      <c r="D8" s="136" t="str">
        <f>input1!D8</f>
        <v>นายพงศกร  เมืองแก้ว</v>
      </c>
      <c r="E8" s="137">
        <f>input1!E8</f>
        <v>1</v>
      </c>
      <c r="F8" s="138" t="str">
        <f t="shared" si="0"/>
        <v>ชาย</v>
      </c>
      <c r="G8" s="141">
        <f>input2!AF8</f>
        <v>8</v>
      </c>
      <c r="H8" s="142" t="str">
        <f t="shared" si="1"/>
        <v>ปกติ</v>
      </c>
      <c r="I8" s="141">
        <f>input2!AI8</f>
        <v>8</v>
      </c>
      <c r="J8" s="142" t="str">
        <f t="shared" si="2"/>
        <v>ปกติ</v>
      </c>
      <c r="K8" s="139">
        <f>input2!AM8</f>
        <v>14</v>
      </c>
      <c r="L8" s="142" t="str">
        <f t="shared" si="3"/>
        <v>เสี่ยง/มีปัญหา</v>
      </c>
      <c r="M8" s="141">
        <f>input2!AQ8</f>
        <v>9</v>
      </c>
      <c r="N8" s="142" t="str">
        <f t="shared" si="4"/>
        <v>ปกติ</v>
      </c>
      <c r="O8" s="139">
        <f>input2!AS8</f>
        <v>6</v>
      </c>
      <c r="P8" s="143" t="str">
        <f t="shared" si="5"/>
        <v>ไม่มีจุดแข็ง</v>
      </c>
      <c r="Q8" s="140">
        <f t="shared" si="6"/>
        <v>45</v>
      </c>
      <c r="R8" s="154">
        <f t="shared" si="7"/>
        <v>45</v>
      </c>
      <c r="S8" s="138" t="str">
        <f t="shared" si="8"/>
        <v>ปกติ</v>
      </c>
    </row>
    <row r="9" spans="1:19" s="13" customFormat="1" ht="18" customHeight="1" x14ac:dyDescent="0.45">
      <c r="A9" s="184" t="s">
        <v>71</v>
      </c>
      <c r="B9" s="96" t="str">
        <f>input1!B9</f>
        <v>42</v>
      </c>
      <c r="C9" s="111" t="str">
        <f>input1!C9</f>
        <v>01094</v>
      </c>
      <c r="D9" s="112" t="str">
        <f>input1!D9</f>
        <v>นายภีรพล  อ้นเนียม</v>
      </c>
      <c r="E9" s="113">
        <f>input1!E9</f>
        <v>1</v>
      </c>
      <c r="F9" s="144" t="str">
        <f t="shared" si="0"/>
        <v>ชาย</v>
      </c>
      <c r="G9" s="126">
        <f>input2!AF9</f>
        <v>8</v>
      </c>
      <c r="H9" s="129" t="str">
        <f t="shared" si="1"/>
        <v>ปกติ</v>
      </c>
      <c r="I9" s="128">
        <f>input2!AI9</f>
        <v>8</v>
      </c>
      <c r="J9" s="129" t="str">
        <f t="shared" si="2"/>
        <v>ปกติ</v>
      </c>
      <c r="K9" s="126">
        <f>input2!AM9</f>
        <v>14</v>
      </c>
      <c r="L9" s="129" t="str">
        <f t="shared" si="3"/>
        <v>เสี่ยง/มีปัญหา</v>
      </c>
      <c r="M9" s="128">
        <f>input2!AQ9</f>
        <v>9</v>
      </c>
      <c r="N9" s="129" t="str">
        <f t="shared" si="4"/>
        <v>ปกติ</v>
      </c>
      <c r="O9" s="126">
        <f>input2!AS9</f>
        <v>6</v>
      </c>
      <c r="P9" s="130" t="str">
        <f t="shared" si="5"/>
        <v>ไม่มีจุดแข็ง</v>
      </c>
      <c r="Q9" s="127">
        <f t="shared" si="6"/>
        <v>45</v>
      </c>
      <c r="R9" s="152">
        <f t="shared" si="7"/>
        <v>45</v>
      </c>
      <c r="S9" s="144" t="str">
        <f t="shared" si="8"/>
        <v>ปกติ</v>
      </c>
    </row>
    <row r="10" spans="1:19" s="13" customFormat="1" ht="18" customHeight="1" x14ac:dyDescent="0.45">
      <c r="A10" s="98" t="s">
        <v>72</v>
      </c>
      <c r="B10" s="96" t="str">
        <f>input1!B10</f>
        <v>42</v>
      </c>
      <c r="C10" s="111" t="str">
        <f>input1!C10</f>
        <v>01023</v>
      </c>
      <c r="D10" s="112" t="str">
        <f>input1!D10</f>
        <v>นายสราวุธ  อ่อนละออ</v>
      </c>
      <c r="E10" s="113">
        <f>input1!E10</f>
        <v>1</v>
      </c>
      <c r="F10" s="131" t="str">
        <f t="shared" si="0"/>
        <v>ชาย</v>
      </c>
      <c r="G10" s="126">
        <f>input2!AF10</f>
        <v>8</v>
      </c>
      <c r="H10" s="129" t="str">
        <f t="shared" si="1"/>
        <v>ปกติ</v>
      </c>
      <c r="I10" s="128">
        <f>input2!AI10</f>
        <v>8</v>
      </c>
      <c r="J10" s="129" t="str">
        <f t="shared" si="2"/>
        <v>ปกติ</v>
      </c>
      <c r="K10" s="126">
        <f>input2!AM10</f>
        <v>14</v>
      </c>
      <c r="L10" s="129" t="str">
        <f t="shared" si="3"/>
        <v>เสี่ยง/มีปัญหา</v>
      </c>
      <c r="M10" s="128">
        <f>input2!AQ10</f>
        <v>9</v>
      </c>
      <c r="N10" s="129" t="str">
        <f t="shared" si="4"/>
        <v>ปกติ</v>
      </c>
      <c r="O10" s="126">
        <f>input2!AS10</f>
        <v>6</v>
      </c>
      <c r="P10" s="130" t="str">
        <f t="shared" si="5"/>
        <v>ไม่มีจุดแข็ง</v>
      </c>
      <c r="Q10" s="133">
        <f t="shared" si="6"/>
        <v>45</v>
      </c>
      <c r="R10" s="153">
        <f t="shared" si="7"/>
        <v>45</v>
      </c>
      <c r="S10" s="144" t="str">
        <f t="shared" si="8"/>
        <v>ปกติ</v>
      </c>
    </row>
    <row r="11" spans="1:19" s="13" customFormat="1" ht="18" customHeight="1" x14ac:dyDescent="0.45">
      <c r="A11" s="185" t="s">
        <v>73</v>
      </c>
      <c r="B11" s="96" t="str">
        <f>input1!B11</f>
        <v>42</v>
      </c>
      <c r="C11" s="111" t="str">
        <f>input1!C11</f>
        <v>00991</v>
      </c>
      <c r="D11" s="112" t="str">
        <f>input1!D11</f>
        <v>นายสุวรรณชัย  ศรีปิ่นเป้า</v>
      </c>
      <c r="E11" s="113">
        <f>input1!E11</f>
        <v>1</v>
      </c>
      <c r="F11" s="131" t="str">
        <f t="shared" si="0"/>
        <v>ชาย</v>
      </c>
      <c r="G11" s="132">
        <f>input2!AF11</f>
        <v>6</v>
      </c>
      <c r="H11" s="129" t="str">
        <f t="shared" si="1"/>
        <v>ปกติ</v>
      </c>
      <c r="I11" s="134">
        <f>input2!AI11</f>
        <v>8</v>
      </c>
      <c r="J11" s="129" t="str">
        <f t="shared" si="2"/>
        <v>ปกติ</v>
      </c>
      <c r="K11" s="132">
        <f>input2!AM11</f>
        <v>14</v>
      </c>
      <c r="L11" s="129" t="str">
        <f t="shared" si="3"/>
        <v>เสี่ยง/มีปัญหา</v>
      </c>
      <c r="M11" s="134">
        <f>input2!AQ11</f>
        <v>9</v>
      </c>
      <c r="N11" s="129" t="str">
        <f t="shared" si="4"/>
        <v>ปกติ</v>
      </c>
      <c r="O11" s="132">
        <f>input2!AS11</f>
        <v>7</v>
      </c>
      <c r="P11" s="130" t="str">
        <f t="shared" si="5"/>
        <v>ไม่มีจุดแข็ง</v>
      </c>
      <c r="Q11" s="133">
        <f t="shared" si="6"/>
        <v>44</v>
      </c>
      <c r="R11" s="153">
        <f t="shared" si="7"/>
        <v>44</v>
      </c>
      <c r="S11" s="144" t="str">
        <f t="shared" si="8"/>
        <v>ปกติ</v>
      </c>
    </row>
    <row r="12" spans="1:19" s="13" customFormat="1" ht="18" customHeight="1" x14ac:dyDescent="0.45">
      <c r="A12" s="187" t="s">
        <v>74</v>
      </c>
      <c r="B12" s="96" t="str">
        <f>input1!B12</f>
        <v>42</v>
      </c>
      <c r="C12" s="111" t="str">
        <f>input1!C12</f>
        <v>01066</v>
      </c>
      <c r="D12" s="112" t="str">
        <f>input1!D12</f>
        <v>นางสาวจอมขวัญ  เชียงมูล</v>
      </c>
      <c r="E12" s="113">
        <f>input1!E12</f>
        <v>2</v>
      </c>
      <c r="F12" s="131" t="str">
        <f t="shared" si="0"/>
        <v>หญิง</v>
      </c>
      <c r="G12" s="126">
        <f>input2!AF12</f>
        <v>6</v>
      </c>
      <c r="H12" s="129" t="str">
        <f t="shared" si="1"/>
        <v>ปกติ</v>
      </c>
      <c r="I12" s="128">
        <f>input2!AI12</f>
        <v>8</v>
      </c>
      <c r="J12" s="129" t="str">
        <f t="shared" si="2"/>
        <v>ปกติ</v>
      </c>
      <c r="K12" s="126">
        <f>input2!AM12</f>
        <v>13</v>
      </c>
      <c r="L12" s="129" t="str">
        <f t="shared" si="3"/>
        <v>เสี่ยง/มีปัญหา</v>
      </c>
      <c r="M12" s="128">
        <f>input2!AQ12</f>
        <v>9</v>
      </c>
      <c r="N12" s="129" t="str">
        <f t="shared" si="4"/>
        <v>ปกติ</v>
      </c>
      <c r="O12" s="126">
        <f>input2!AS12</f>
        <v>7</v>
      </c>
      <c r="P12" s="130" t="str">
        <f t="shared" si="5"/>
        <v>ไม่มีจุดแข็ง</v>
      </c>
      <c r="Q12" s="133">
        <f t="shared" si="6"/>
        <v>43</v>
      </c>
      <c r="R12" s="153">
        <f t="shared" si="7"/>
        <v>43</v>
      </c>
      <c r="S12" s="144" t="str">
        <f t="shared" si="8"/>
        <v>ปกติ</v>
      </c>
    </row>
    <row r="13" spans="1:19" s="13" customFormat="1" ht="18" customHeight="1" thickBot="1" x14ac:dyDescent="0.5">
      <c r="A13" s="188" t="s">
        <v>75</v>
      </c>
      <c r="B13" s="97" t="str">
        <f>input1!B13</f>
        <v>42</v>
      </c>
      <c r="C13" s="135" t="str">
        <f>input1!C13</f>
        <v>00994</v>
      </c>
      <c r="D13" s="136" t="str">
        <f>input1!D13</f>
        <v>นางสาวจุฑามาศ  วงษ์ธัญการณ์</v>
      </c>
      <c r="E13" s="137">
        <f>input1!E13</f>
        <v>2</v>
      </c>
      <c r="F13" s="138" t="str">
        <f t="shared" si="0"/>
        <v>หญิง</v>
      </c>
      <c r="G13" s="141">
        <f>input2!AF13</f>
        <v>6</v>
      </c>
      <c r="H13" s="142" t="str">
        <f t="shared" si="1"/>
        <v>ปกติ</v>
      </c>
      <c r="I13" s="141">
        <f>input2!AI13</f>
        <v>8</v>
      </c>
      <c r="J13" s="142" t="str">
        <f t="shared" si="2"/>
        <v>ปกติ</v>
      </c>
      <c r="K13" s="139">
        <f>input2!AM13</f>
        <v>12</v>
      </c>
      <c r="L13" s="142" t="str">
        <f t="shared" si="3"/>
        <v>เสี่ยง/มีปัญหา</v>
      </c>
      <c r="M13" s="141">
        <f>input2!AQ13</f>
        <v>9</v>
      </c>
      <c r="N13" s="142" t="str">
        <f t="shared" si="4"/>
        <v>ปกติ</v>
      </c>
      <c r="O13" s="139">
        <f>input2!AS13</f>
        <v>7</v>
      </c>
      <c r="P13" s="143" t="str">
        <f t="shared" si="5"/>
        <v>ไม่มีจุดแข็ง</v>
      </c>
      <c r="Q13" s="140">
        <f t="shared" si="6"/>
        <v>42</v>
      </c>
      <c r="R13" s="154">
        <f t="shared" si="7"/>
        <v>42</v>
      </c>
      <c r="S13" s="138" t="str">
        <f t="shared" si="8"/>
        <v>ปกติ</v>
      </c>
    </row>
    <row r="14" spans="1:19" s="13" customFormat="1" ht="18" customHeight="1" x14ac:dyDescent="0.45">
      <c r="A14" s="184" t="s">
        <v>76</v>
      </c>
      <c r="B14" s="96" t="str">
        <f>input1!B14</f>
        <v>42</v>
      </c>
      <c r="C14" s="111" t="str">
        <f>input1!C14</f>
        <v>01012</v>
      </c>
      <c r="D14" s="112" t="str">
        <f>input1!D14</f>
        <v>นางสาวณัฐชดาพร  เขียวเกิด</v>
      </c>
      <c r="E14" s="113">
        <f>input1!E14</f>
        <v>2</v>
      </c>
      <c r="F14" s="144" t="str">
        <f t="shared" si="0"/>
        <v>หญิง</v>
      </c>
      <c r="G14" s="126">
        <f>input2!AF14</f>
        <v>6</v>
      </c>
      <c r="H14" s="129" t="str">
        <f t="shared" si="1"/>
        <v>ปกติ</v>
      </c>
      <c r="I14" s="128">
        <f>input2!AI14</f>
        <v>8</v>
      </c>
      <c r="J14" s="129" t="str">
        <f t="shared" si="2"/>
        <v>ปกติ</v>
      </c>
      <c r="K14" s="126">
        <f>input2!AM14</f>
        <v>12</v>
      </c>
      <c r="L14" s="129" t="str">
        <f t="shared" si="3"/>
        <v>เสี่ยง/มีปัญหา</v>
      </c>
      <c r="M14" s="128">
        <f>input2!AQ14</f>
        <v>9</v>
      </c>
      <c r="N14" s="129" t="str">
        <f t="shared" si="4"/>
        <v>ปกติ</v>
      </c>
      <c r="O14" s="126">
        <f>input2!AS14</f>
        <v>7</v>
      </c>
      <c r="P14" s="130" t="str">
        <f t="shared" si="5"/>
        <v>ไม่มีจุดแข็ง</v>
      </c>
      <c r="Q14" s="127">
        <f t="shared" si="6"/>
        <v>42</v>
      </c>
      <c r="R14" s="152">
        <f t="shared" si="7"/>
        <v>42</v>
      </c>
      <c r="S14" s="144" t="str">
        <f t="shared" si="8"/>
        <v>ปกติ</v>
      </c>
    </row>
    <row r="15" spans="1:19" s="13" customFormat="1" ht="18" customHeight="1" x14ac:dyDescent="0.45">
      <c r="A15" s="98" t="s">
        <v>77</v>
      </c>
      <c r="B15" s="96" t="str">
        <f>input1!B15</f>
        <v>42</v>
      </c>
      <c r="C15" s="111" t="str">
        <f>input1!C15</f>
        <v>01069</v>
      </c>
      <c r="D15" s="112" t="str">
        <f>input1!D15</f>
        <v>นางสาวณิชานันท์  รุณจำรัส</v>
      </c>
      <c r="E15" s="113">
        <f>input1!E15</f>
        <v>2</v>
      </c>
      <c r="F15" s="131" t="str">
        <f t="shared" si="0"/>
        <v>หญิง</v>
      </c>
      <c r="G15" s="132">
        <f>input2!AF15</f>
        <v>6</v>
      </c>
      <c r="H15" s="129" t="str">
        <f t="shared" si="1"/>
        <v>ปกติ</v>
      </c>
      <c r="I15" s="134">
        <f>input2!AI15</f>
        <v>8</v>
      </c>
      <c r="J15" s="129" t="str">
        <f t="shared" si="2"/>
        <v>ปกติ</v>
      </c>
      <c r="K15" s="132">
        <f>input2!AM15</f>
        <v>12</v>
      </c>
      <c r="L15" s="129" t="str">
        <f t="shared" si="3"/>
        <v>เสี่ยง/มีปัญหา</v>
      </c>
      <c r="M15" s="134">
        <f>input2!AQ15</f>
        <v>9</v>
      </c>
      <c r="N15" s="129" t="str">
        <f t="shared" si="4"/>
        <v>ปกติ</v>
      </c>
      <c r="O15" s="132">
        <f>input2!AS15</f>
        <v>7</v>
      </c>
      <c r="P15" s="130" t="str">
        <f t="shared" si="5"/>
        <v>ไม่มีจุดแข็ง</v>
      </c>
      <c r="Q15" s="133">
        <f t="shared" si="6"/>
        <v>42</v>
      </c>
      <c r="R15" s="153">
        <f t="shared" si="7"/>
        <v>42</v>
      </c>
      <c r="S15" s="144" t="str">
        <f t="shared" si="8"/>
        <v>ปกติ</v>
      </c>
    </row>
    <row r="16" spans="1:19" s="13" customFormat="1" ht="18" customHeight="1" x14ac:dyDescent="0.45">
      <c r="A16" s="185" t="s">
        <v>78</v>
      </c>
      <c r="B16" s="96" t="str">
        <f>input1!B16</f>
        <v>42</v>
      </c>
      <c r="C16" s="111" t="str">
        <f>input1!C16</f>
        <v>01665</v>
      </c>
      <c r="D16" s="112" t="str">
        <f>input1!D16</f>
        <v>นางสาวธนพร  วทัญญู</v>
      </c>
      <c r="E16" s="113">
        <f>input1!E16</f>
        <v>2</v>
      </c>
      <c r="F16" s="131" t="str">
        <f t="shared" si="0"/>
        <v>หญิง</v>
      </c>
      <c r="G16" s="126">
        <f>input2!AF16</f>
        <v>6</v>
      </c>
      <c r="H16" s="129" t="str">
        <f t="shared" si="1"/>
        <v>ปกติ</v>
      </c>
      <c r="I16" s="128">
        <f>input2!AI16</f>
        <v>8</v>
      </c>
      <c r="J16" s="129" t="str">
        <f t="shared" si="2"/>
        <v>ปกติ</v>
      </c>
      <c r="K16" s="126">
        <f>input2!AM16</f>
        <v>12</v>
      </c>
      <c r="L16" s="129" t="str">
        <f t="shared" si="3"/>
        <v>เสี่ยง/มีปัญหา</v>
      </c>
      <c r="M16" s="128">
        <f>input2!AQ16</f>
        <v>9</v>
      </c>
      <c r="N16" s="129" t="str">
        <f t="shared" si="4"/>
        <v>ปกติ</v>
      </c>
      <c r="O16" s="126">
        <f>input2!AS16</f>
        <v>7</v>
      </c>
      <c r="P16" s="130" t="str">
        <f t="shared" si="5"/>
        <v>ไม่มีจุดแข็ง</v>
      </c>
      <c r="Q16" s="133">
        <f t="shared" si="6"/>
        <v>42</v>
      </c>
      <c r="R16" s="153">
        <f t="shared" si="7"/>
        <v>42</v>
      </c>
      <c r="S16" s="144" t="str">
        <f t="shared" si="8"/>
        <v>ปกติ</v>
      </c>
    </row>
    <row r="17" spans="1:31" s="13" customFormat="1" ht="18" customHeight="1" x14ac:dyDescent="0.45">
      <c r="A17" s="187" t="s">
        <v>79</v>
      </c>
      <c r="B17" s="96" t="str">
        <f>input1!B17</f>
        <v>42</v>
      </c>
      <c r="C17" s="111" t="str">
        <f>input1!C17</f>
        <v>01666</v>
      </c>
      <c r="D17" s="112" t="str">
        <f>input1!D17</f>
        <v>นางสาวธันยพร  อินจันทร์</v>
      </c>
      <c r="E17" s="113">
        <f>input1!E17</f>
        <v>2</v>
      </c>
      <c r="F17" s="131" t="str">
        <f t="shared" si="0"/>
        <v>หญิง</v>
      </c>
      <c r="G17" s="132">
        <f>input2!AF17</f>
        <v>6</v>
      </c>
      <c r="H17" s="129" t="str">
        <f t="shared" si="1"/>
        <v>ปกติ</v>
      </c>
      <c r="I17" s="134">
        <f>input2!AI17</f>
        <v>8</v>
      </c>
      <c r="J17" s="129" t="str">
        <f t="shared" si="2"/>
        <v>ปกติ</v>
      </c>
      <c r="K17" s="132">
        <f>input2!AM17</f>
        <v>12</v>
      </c>
      <c r="L17" s="129" t="str">
        <f t="shared" si="3"/>
        <v>เสี่ยง/มีปัญหา</v>
      </c>
      <c r="M17" s="134">
        <f>input2!AQ17</f>
        <v>9</v>
      </c>
      <c r="N17" s="129" t="str">
        <f t="shared" si="4"/>
        <v>ปกติ</v>
      </c>
      <c r="O17" s="132">
        <f>input2!AS17</f>
        <v>7</v>
      </c>
      <c r="P17" s="130" t="str">
        <f t="shared" si="5"/>
        <v>ไม่มีจุดแข็ง</v>
      </c>
      <c r="Q17" s="133">
        <f t="shared" si="6"/>
        <v>42</v>
      </c>
      <c r="R17" s="153">
        <f t="shared" si="7"/>
        <v>42</v>
      </c>
      <c r="S17" s="144" t="str">
        <f t="shared" si="8"/>
        <v>ปกติ</v>
      </c>
    </row>
    <row r="18" spans="1:31" s="13" customFormat="1" ht="18" customHeight="1" thickBot="1" x14ac:dyDescent="0.5">
      <c r="A18" s="188" t="s">
        <v>80</v>
      </c>
      <c r="B18" s="97" t="str">
        <f>input1!B18</f>
        <v>42</v>
      </c>
      <c r="C18" s="135" t="str">
        <f>input1!C18</f>
        <v>01484</v>
      </c>
      <c r="D18" s="136" t="str">
        <f>input1!D18</f>
        <v>นางสาวปาริฉัตร  พันทุกัม</v>
      </c>
      <c r="E18" s="137">
        <f>input1!E18</f>
        <v>2</v>
      </c>
      <c r="F18" s="138" t="str">
        <f t="shared" si="0"/>
        <v>หญิง</v>
      </c>
      <c r="G18" s="141">
        <f>input2!AF18</f>
        <v>6</v>
      </c>
      <c r="H18" s="142" t="str">
        <f t="shared" si="1"/>
        <v>ปกติ</v>
      </c>
      <c r="I18" s="141">
        <f>input2!AI18</f>
        <v>8</v>
      </c>
      <c r="J18" s="142" t="str">
        <f t="shared" si="2"/>
        <v>ปกติ</v>
      </c>
      <c r="K18" s="139">
        <f>input2!AM18</f>
        <v>12</v>
      </c>
      <c r="L18" s="142" t="str">
        <f t="shared" si="3"/>
        <v>เสี่ยง/มีปัญหา</v>
      </c>
      <c r="M18" s="141">
        <f>input2!AQ18</f>
        <v>9</v>
      </c>
      <c r="N18" s="142" t="str">
        <f t="shared" si="4"/>
        <v>ปกติ</v>
      </c>
      <c r="O18" s="139">
        <f>input2!AS18</f>
        <v>7</v>
      </c>
      <c r="P18" s="143" t="str">
        <f t="shared" si="5"/>
        <v>ไม่มีจุดแข็ง</v>
      </c>
      <c r="Q18" s="140">
        <f t="shared" si="6"/>
        <v>42</v>
      </c>
      <c r="R18" s="154">
        <f t="shared" si="7"/>
        <v>42</v>
      </c>
      <c r="S18" s="138" t="str">
        <f t="shared" si="8"/>
        <v>ปกติ</v>
      </c>
    </row>
    <row r="19" spans="1:31" s="13" customFormat="1" ht="18" customHeight="1" x14ac:dyDescent="0.45">
      <c r="A19" s="184" t="s">
        <v>81</v>
      </c>
      <c r="B19" s="96" t="str">
        <f>input1!B19</f>
        <v>42</v>
      </c>
      <c r="C19" s="111" t="str">
        <f>input1!C19</f>
        <v>01667</v>
      </c>
      <c r="D19" s="112" t="str">
        <f>input1!D19</f>
        <v>นางสาวพัชรินทร์  แย้มเอี่ยม</v>
      </c>
      <c r="E19" s="113">
        <f>input1!E19</f>
        <v>2</v>
      </c>
      <c r="F19" s="144" t="str">
        <f t="shared" si="0"/>
        <v>หญิง</v>
      </c>
      <c r="G19" s="126">
        <f>input2!AF19</f>
        <v>6</v>
      </c>
      <c r="H19" s="129" t="str">
        <f t="shared" si="1"/>
        <v>ปกติ</v>
      </c>
      <c r="I19" s="128">
        <f>input2!AI19</f>
        <v>8</v>
      </c>
      <c r="J19" s="129" t="str">
        <f t="shared" si="2"/>
        <v>ปกติ</v>
      </c>
      <c r="K19" s="126">
        <f>input2!AM19</f>
        <v>12</v>
      </c>
      <c r="L19" s="129" t="str">
        <f t="shared" si="3"/>
        <v>เสี่ยง/มีปัญหา</v>
      </c>
      <c r="M19" s="128">
        <f>input2!AQ19</f>
        <v>9</v>
      </c>
      <c r="N19" s="129" t="str">
        <f t="shared" si="4"/>
        <v>ปกติ</v>
      </c>
      <c r="O19" s="126">
        <f>input2!AS19</f>
        <v>7</v>
      </c>
      <c r="P19" s="130" t="str">
        <f t="shared" si="5"/>
        <v>ไม่มีจุดแข็ง</v>
      </c>
      <c r="Q19" s="127">
        <f t="shared" si="6"/>
        <v>42</v>
      </c>
      <c r="R19" s="152">
        <f t="shared" si="7"/>
        <v>42</v>
      </c>
      <c r="S19" s="144" t="str">
        <f t="shared" si="8"/>
        <v>ปกติ</v>
      </c>
    </row>
    <row r="20" spans="1:31" s="13" customFormat="1" ht="18" customHeight="1" x14ac:dyDescent="0.45">
      <c r="A20" s="98" t="s">
        <v>29</v>
      </c>
      <c r="B20" s="96" t="str">
        <f>input1!B20</f>
        <v>42</v>
      </c>
      <c r="C20" s="111" t="str">
        <f>input1!C20</f>
        <v>01668</v>
      </c>
      <c r="D20" s="112" t="str">
        <f>input1!D20</f>
        <v>นางสาวพิมพากรณ์  นิลสพันธ์</v>
      </c>
      <c r="E20" s="113">
        <f>input1!E20</f>
        <v>2</v>
      </c>
      <c r="F20" s="131" t="str">
        <f t="shared" si="0"/>
        <v>หญิง</v>
      </c>
      <c r="G20" s="126">
        <f>input2!AF20</f>
        <v>6</v>
      </c>
      <c r="H20" s="129" t="str">
        <f t="shared" si="1"/>
        <v>ปกติ</v>
      </c>
      <c r="I20" s="128">
        <f>input2!AI20</f>
        <v>8</v>
      </c>
      <c r="J20" s="129" t="str">
        <f t="shared" si="2"/>
        <v>ปกติ</v>
      </c>
      <c r="K20" s="126">
        <f>input2!AM20</f>
        <v>12</v>
      </c>
      <c r="L20" s="129" t="str">
        <f t="shared" si="3"/>
        <v>เสี่ยง/มีปัญหา</v>
      </c>
      <c r="M20" s="128">
        <f>input2!AQ20</f>
        <v>9</v>
      </c>
      <c r="N20" s="129" t="str">
        <f t="shared" si="4"/>
        <v>ปกติ</v>
      </c>
      <c r="O20" s="126">
        <f>input2!AS20</f>
        <v>7</v>
      </c>
      <c r="P20" s="130" t="str">
        <f t="shared" si="5"/>
        <v>ไม่มีจุดแข็ง</v>
      </c>
      <c r="Q20" s="133">
        <f t="shared" si="6"/>
        <v>42</v>
      </c>
      <c r="R20" s="153">
        <f t="shared" si="7"/>
        <v>42</v>
      </c>
      <c r="S20" s="144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5" t="s">
        <v>30</v>
      </c>
      <c r="B21" s="96" t="str">
        <f>input1!B21</f>
        <v>42</v>
      </c>
      <c r="C21" s="111" t="str">
        <f>input1!C21</f>
        <v>01669</v>
      </c>
      <c r="D21" s="112" t="str">
        <f>input1!D21</f>
        <v>นางสาวภูพิงค์  พิณเมืองทอง</v>
      </c>
      <c r="E21" s="113">
        <f>input1!E21</f>
        <v>2</v>
      </c>
      <c r="F21" s="131" t="str">
        <f t="shared" si="0"/>
        <v>หญิง</v>
      </c>
      <c r="G21" s="132">
        <f>input2!AF21</f>
        <v>6</v>
      </c>
      <c r="H21" s="129" t="str">
        <f t="shared" si="1"/>
        <v>ปกติ</v>
      </c>
      <c r="I21" s="134">
        <f>input2!AI21</f>
        <v>8</v>
      </c>
      <c r="J21" s="129" t="str">
        <f t="shared" si="2"/>
        <v>ปกติ</v>
      </c>
      <c r="K21" s="132">
        <f>input2!AM21</f>
        <v>12</v>
      </c>
      <c r="L21" s="129" t="str">
        <f t="shared" si="3"/>
        <v>เสี่ยง/มีปัญหา</v>
      </c>
      <c r="M21" s="134">
        <f>input2!AQ21</f>
        <v>9</v>
      </c>
      <c r="N21" s="129" t="str">
        <f t="shared" si="4"/>
        <v>ปกติ</v>
      </c>
      <c r="O21" s="132">
        <f>input2!AS21</f>
        <v>7</v>
      </c>
      <c r="P21" s="130" t="str">
        <f t="shared" si="5"/>
        <v>ไม่มีจุดแข็ง</v>
      </c>
      <c r="Q21" s="133">
        <f t="shared" si="6"/>
        <v>42</v>
      </c>
      <c r="R21" s="153">
        <f t="shared" si="7"/>
        <v>42</v>
      </c>
      <c r="S21" s="144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7" t="s">
        <v>31</v>
      </c>
      <c r="B22" s="96" t="str">
        <f>input1!B22</f>
        <v>42</v>
      </c>
      <c r="C22" s="111" t="str">
        <f>input1!C22</f>
        <v>01670</v>
      </c>
      <c r="D22" s="112" t="str">
        <f>input1!D22</f>
        <v>นางสาวยุวธิดา  สว่างสุข</v>
      </c>
      <c r="E22" s="113">
        <f>input1!E22</f>
        <v>2</v>
      </c>
      <c r="F22" s="131" t="str">
        <f t="shared" si="0"/>
        <v>หญิง</v>
      </c>
      <c r="G22" s="126">
        <f>input2!AF22</f>
        <v>6</v>
      </c>
      <c r="H22" s="129" t="str">
        <f t="shared" si="1"/>
        <v>ปกติ</v>
      </c>
      <c r="I22" s="128">
        <f>input2!AI22</f>
        <v>8</v>
      </c>
      <c r="J22" s="129" t="str">
        <f t="shared" si="2"/>
        <v>ปกติ</v>
      </c>
      <c r="K22" s="126">
        <f>input2!AM22</f>
        <v>12</v>
      </c>
      <c r="L22" s="129" t="str">
        <f t="shared" si="3"/>
        <v>เสี่ยง/มีปัญหา</v>
      </c>
      <c r="M22" s="128">
        <f>input2!AQ22</f>
        <v>9</v>
      </c>
      <c r="N22" s="129" t="str">
        <f t="shared" si="4"/>
        <v>ปกติ</v>
      </c>
      <c r="O22" s="126">
        <f>input2!AS22</f>
        <v>7</v>
      </c>
      <c r="P22" s="130" t="str">
        <f t="shared" si="5"/>
        <v>ไม่มีจุดแข็ง</v>
      </c>
      <c r="Q22" s="133">
        <f t="shared" si="6"/>
        <v>42</v>
      </c>
      <c r="R22" s="153">
        <f t="shared" si="7"/>
        <v>42</v>
      </c>
      <c r="S22" s="144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8" t="s">
        <v>56</v>
      </c>
      <c r="B23" s="97" t="str">
        <f>input1!B23</f>
        <v>42</v>
      </c>
      <c r="C23" s="135" t="str">
        <f>input1!C23</f>
        <v>01110</v>
      </c>
      <c r="D23" s="136" t="str">
        <f>input1!D23</f>
        <v>นางสาววารุณี  มังกร</v>
      </c>
      <c r="E23" s="137">
        <f>input1!E23</f>
        <v>2</v>
      </c>
      <c r="F23" s="138" t="str">
        <f t="shared" si="0"/>
        <v>หญิง</v>
      </c>
      <c r="G23" s="141">
        <f>input2!AF23</f>
        <v>6</v>
      </c>
      <c r="H23" s="142" t="str">
        <f t="shared" si="1"/>
        <v>ปกติ</v>
      </c>
      <c r="I23" s="141">
        <f>input2!AI23</f>
        <v>8</v>
      </c>
      <c r="J23" s="142" t="str">
        <f t="shared" si="2"/>
        <v>ปกติ</v>
      </c>
      <c r="K23" s="139">
        <f>input2!AM23</f>
        <v>12</v>
      </c>
      <c r="L23" s="142" t="str">
        <f t="shared" si="3"/>
        <v>เสี่ยง/มีปัญหา</v>
      </c>
      <c r="M23" s="141">
        <f>input2!AQ23</f>
        <v>9</v>
      </c>
      <c r="N23" s="142" t="str">
        <f t="shared" si="4"/>
        <v>ปกติ</v>
      </c>
      <c r="O23" s="139">
        <f>input2!AS23</f>
        <v>7</v>
      </c>
      <c r="P23" s="143" t="str">
        <f t="shared" si="5"/>
        <v>ไม่มีจุดแข็ง</v>
      </c>
      <c r="Q23" s="140">
        <f t="shared" si="6"/>
        <v>42</v>
      </c>
      <c r="R23" s="154">
        <f t="shared" si="7"/>
        <v>42</v>
      </c>
      <c r="S23" s="13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4" t="s">
        <v>57</v>
      </c>
      <c r="B24" s="96" t="str">
        <f>input1!B24</f>
        <v>42</v>
      </c>
      <c r="C24" s="111" t="str">
        <f>input1!C24</f>
        <v>00867</v>
      </c>
      <c r="D24" s="112" t="str">
        <f>input1!D24</f>
        <v>นางสาวศิลาณี  เซี่ยงหว่อง</v>
      </c>
      <c r="E24" s="113">
        <f>input1!E24</f>
        <v>2</v>
      </c>
      <c r="F24" s="144" t="str">
        <f t="shared" si="0"/>
        <v>หญิง</v>
      </c>
      <c r="G24" s="126">
        <f>input2!AF24</f>
        <v>6</v>
      </c>
      <c r="H24" s="129" t="str">
        <f t="shared" si="1"/>
        <v>ปกติ</v>
      </c>
      <c r="I24" s="128">
        <f>input2!AI24</f>
        <v>8</v>
      </c>
      <c r="J24" s="129" t="str">
        <f t="shared" si="2"/>
        <v>ปกติ</v>
      </c>
      <c r="K24" s="126">
        <f>input2!AM24</f>
        <v>12</v>
      </c>
      <c r="L24" s="129" t="str">
        <f t="shared" si="3"/>
        <v>เสี่ยง/มีปัญหา</v>
      </c>
      <c r="M24" s="128">
        <f>input2!AQ24</f>
        <v>9</v>
      </c>
      <c r="N24" s="129" t="str">
        <f t="shared" si="4"/>
        <v>ปกติ</v>
      </c>
      <c r="O24" s="126">
        <f>input2!AS24</f>
        <v>7</v>
      </c>
      <c r="P24" s="130" t="str">
        <f t="shared" si="5"/>
        <v>ไม่มีจุดแข็ง</v>
      </c>
      <c r="Q24" s="127">
        <f t="shared" si="6"/>
        <v>42</v>
      </c>
      <c r="R24" s="152">
        <f t="shared" si="7"/>
        <v>42</v>
      </c>
      <c r="S24" s="144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8" t="s">
        <v>58</v>
      </c>
      <c r="B25" s="96" t="str">
        <f>input1!B25</f>
        <v>42</v>
      </c>
      <c r="C25" s="111" t="str">
        <f>input1!C25</f>
        <v>01671</v>
      </c>
      <c r="D25" s="112" t="str">
        <f>input1!D25</f>
        <v>นางสาวสุพีพร  วรรณา</v>
      </c>
      <c r="E25" s="113">
        <f>input1!E25</f>
        <v>2</v>
      </c>
      <c r="F25" s="131" t="str">
        <f t="shared" si="0"/>
        <v>หญิง</v>
      </c>
      <c r="G25" s="132">
        <f>input2!AF25</f>
        <v>9</v>
      </c>
      <c r="H25" s="129" t="str">
        <f t="shared" si="1"/>
        <v>ปกติ</v>
      </c>
      <c r="I25" s="134">
        <f>input2!AI25</f>
        <v>8</v>
      </c>
      <c r="J25" s="129" t="str">
        <f t="shared" si="2"/>
        <v>ปกติ</v>
      </c>
      <c r="K25" s="132">
        <f>input2!AM25</f>
        <v>11</v>
      </c>
      <c r="L25" s="129" t="str">
        <f t="shared" si="3"/>
        <v>เสี่ยง/มีปัญหา</v>
      </c>
      <c r="M25" s="134">
        <f>input2!AQ25</f>
        <v>9</v>
      </c>
      <c r="N25" s="129" t="str">
        <f t="shared" si="4"/>
        <v>ปกติ</v>
      </c>
      <c r="O25" s="132">
        <f>input2!AS25</f>
        <v>7</v>
      </c>
      <c r="P25" s="130" t="str">
        <f t="shared" si="5"/>
        <v>ไม่มีจุดแข็ง</v>
      </c>
      <c r="Q25" s="133">
        <f t="shared" si="6"/>
        <v>44</v>
      </c>
      <c r="R25" s="153">
        <f t="shared" si="7"/>
        <v>44</v>
      </c>
      <c r="S25" s="144" t="str">
        <f t="shared" si="8"/>
        <v>ปกติ</v>
      </c>
    </row>
    <row r="26" spans="1:31" s="13" customFormat="1" ht="18" customHeight="1" x14ac:dyDescent="0.45">
      <c r="A26" s="185" t="s">
        <v>59</v>
      </c>
      <c r="B26" s="96" t="str">
        <f>input1!B26</f>
        <v>42</v>
      </c>
      <c r="C26" s="111" t="str">
        <f>input1!C26</f>
        <v>01672</v>
      </c>
      <c r="D26" s="112" t="str">
        <f>input1!D26</f>
        <v>นางสาวหญิง  แสงสวย</v>
      </c>
      <c r="E26" s="113">
        <f>input1!E26</f>
        <v>2</v>
      </c>
      <c r="F26" s="131" t="str">
        <f t="shared" si="0"/>
        <v>หญิง</v>
      </c>
      <c r="G26" s="126">
        <f>input2!AF26</f>
        <v>11</v>
      </c>
      <c r="H26" s="129" t="str">
        <f t="shared" si="1"/>
        <v>เสี่ยง/มีปัญหา</v>
      </c>
      <c r="I26" s="128">
        <f>input2!AI26</f>
        <v>10</v>
      </c>
      <c r="J26" s="129" t="str">
        <f t="shared" si="2"/>
        <v>เสี่ยง/มีปัญหา</v>
      </c>
      <c r="K26" s="126">
        <f>input2!AM26</f>
        <v>9</v>
      </c>
      <c r="L26" s="129" t="str">
        <f t="shared" si="3"/>
        <v>ปกติ</v>
      </c>
      <c r="M26" s="128">
        <f>input2!AQ26</f>
        <v>11</v>
      </c>
      <c r="N26" s="129" t="str">
        <f t="shared" si="4"/>
        <v>เสี่ยง/มีปัญหา</v>
      </c>
      <c r="O26" s="126">
        <f>input2!AS26</f>
        <v>8</v>
      </c>
      <c r="P26" s="130" t="str">
        <f t="shared" si="5"/>
        <v>ไม่มีจุดแข็ง</v>
      </c>
      <c r="Q26" s="133">
        <f t="shared" si="6"/>
        <v>49</v>
      </c>
      <c r="R26" s="153">
        <f t="shared" si="7"/>
        <v>49</v>
      </c>
      <c r="S26" s="144" t="str">
        <f t="shared" si="8"/>
        <v>เสี่ยง/มีปัญหา</v>
      </c>
    </row>
    <row r="27" spans="1:31" s="13" customFormat="1" ht="18" customHeight="1" x14ac:dyDescent="0.45">
      <c r="A27" s="187" t="s">
        <v>0</v>
      </c>
      <c r="B27" s="96" t="str">
        <f>input1!B27</f>
        <v>42</v>
      </c>
      <c r="C27" s="111">
        <f>input1!C27</f>
        <v>0</v>
      </c>
      <c r="D27" s="112" t="str">
        <f>input1!D27</f>
        <v>นายธนวัฒน์  โสพิน</v>
      </c>
      <c r="E27" s="113">
        <f>input1!E27</f>
        <v>1</v>
      </c>
      <c r="F27" s="131" t="str">
        <f t="shared" si="0"/>
        <v>ชาย</v>
      </c>
      <c r="G27" s="132">
        <f>input2!AF27</f>
        <v>9</v>
      </c>
      <c r="H27" s="129" t="str">
        <f t="shared" si="1"/>
        <v>ปกติ</v>
      </c>
      <c r="I27" s="134">
        <f>input2!AI27</f>
        <v>8</v>
      </c>
      <c r="J27" s="129" t="str">
        <f t="shared" si="2"/>
        <v>ปกติ</v>
      </c>
      <c r="K27" s="132">
        <f>input2!AM27</f>
        <v>10</v>
      </c>
      <c r="L27" s="129" t="str">
        <f t="shared" si="3"/>
        <v>ปกติ</v>
      </c>
      <c r="M27" s="134">
        <f>input2!AQ27</f>
        <v>10</v>
      </c>
      <c r="N27" s="129" t="str">
        <f t="shared" si="4"/>
        <v>เสี่ยง/มีปัญหา</v>
      </c>
      <c r="O27" s="132">
        <f>input2!AS27</f>
        <v>7</v>
      </c>
      <c r="P27" s="130" t="str">
        <f t="shared" si="5"/>
        <v>ไม่มีจุดแข็ง</v>
      </c>
      <c r="Q27" s="133">
        <f t="shared" si="6"/>
        <v>44</v>
      </c>
      <c r="R27" s="153">
        <f t="shared" si="7"/>
        <v>44</v>
      </c>
      <c r="S27" s="144" t="str">
        <f t="shared" si="8"/>
        <v>ปกติ</v>
      </c>
    </row>
    <row r="28" spans="1:31" s="13" customFormat="1" ht="18" customHeight="1" thickBot="1" x14ac:dyDescent="0.5">
      <c r="A28" s="188" t="s">
        <v>1</v>
      </c>
      <c r="B28" s="97">
        <f>input1!B28</f>
        <v>0</v>
      </c>
      <c r="C28" s="135">
        <f>input1!C28</f>
        <v>0</v>
      </c>
      <c r="D28" s="136">
        <f>input1!D28</f>
        <v>0</v>
      </c>
      <c r="E28" s="137">
        <f>input1!E28</f>
        <v>0</v>
      </c>
      <c r="F28" s="138" t="str">
        <f t="shared" si="0"/>
        <v>-</v>
      </c>
      <c r="G28" s="141" t="str">
        <f>input2!AF28</f>
        <v>0</v>
      </c>
      <c r="H28" s="142" t="str">
        <f t="shared" si="1"/>
        <v>เสี่ยง/มีปัญหา</v>
      </c>
      <c r="I28" s="141" t="str">
        <f>input2!AI28</f>
        <v>0</v>
      </c>
      <c r="J28" s="142" t="str">
        <f t="shared" si="2"/>
        <v>เสี่ยง/มีปัญหา</v>
      </c>
      <c r="K28" s="139" t="str">
        <f>input2!AM28</f>
        <v>0</v>
      </c>
      <c r="L28" s="142" t="str">
        <f t="shared" si="3"/>
        <v>เสี่ยง/มีปัญหา</v>
      </c>
      <c r="M28" s="141" t="str">
        <f>input2!AQ28</f>
        <v>0</v>
      </c>
      <c r="N28" s="142" t="str">
        <f t="shared" si="4"/>
        <v>เสี่ยง/มีปัญหา</v>
      </c>
      <c r="O28" s="139" t="str">
        <f>input2!AS28</f>
        <v>0</v>
      </c>
      <c r="P28" s="143" t="str">
        <f t="shared" si="5"/>
        <v>มีจุดแข็ง</v>
      </c>
      <c r="Q28" s="140">
        <f t="shared" si="6"/>
        <v>0</v>
      </c>
      <c r="R28" s="154" t="str">
        <f t="shared" si="7"/>
        <v>-</v>
      </c>
      <c r="S28" s="138" t="str">
        <f t="shared" si="8"/>
        <v>เสี่ยง/มีปัญหา</v>
      </c>
    </row>
    <row r="29" spans="1:31" s="13" customFormat="1" ht="18" customHeight="1" x14ac:dyDescent="0.45">
      <c r="A29" s="184" t="s">
        <v>2</v>
      </c>
      <c r="B29" s="96">
        <f>input1!B29</f>
        <v>0</v>
      </c>
      <c r="C29" s="111">
        <f>input1!C29</f>
        <v>0</v>
      </c>
      <c r="D29" s="112">
        <f>input1!D29</f>
        <v>0</v>
      </c>
      <c r="E29" s="113">
        <f>input1!E29</f>
        <v>0</v>
      </c>
      <c r="F29" s="144" t="str">
        <f t="shared" si="0"/>
        <v>-</v>
      </c>
      <c r="G29" s="126" t="str">
        <f>input2!AF29</f>
        <v>0</v>
      </c>
      <c r="H29" s="129" t="str">
        <f t="shared" si="1"/>
        <v>เสี่ยง/มีปัญหา</v>
      </c>
      <c r="I29" s="128" t="str">
        <f>input2!AI29</f>
        <v>0</v>
      </c>
      <c r="J29" s="129" t="str">
        <f t="shared" si="2"/>
        <v>เสี่ยง/มีปัญหา</v>
      </c>
      <c r="K29" s="126" t="str">
        <f>input2!AM29</f>
        <v>0</v>
      </c>
      <c r="L29" s="129" t="str">
        <f t="shared" si="3"/>
        <v>เสี่ยง/มีปัญหา</v>
      </c>
      <c r="M29" s="128" t="str">
        <f>input2!AQ29</f>
        <v>0</v>
      </c>
      <c r="N29" s="129" t="str">
        <f t="shared" si="4"/>
        <v>เสี่ยง/มีปัญหา</v>
      </c>
      <c r="O29" s="126" t="str">
        <f>input2!AS29</f>
        <v>0</v>
      </c>
      <c r="P29" s="130" t="str">
        <f t="shared" si="5"/>
        <v>มีจุดแข็ง</v>
      </c>
      <c r="Q29" s="127">
        <f t="shared" si="6"/>
        <v>0</v>
      </c>
      <c r="R29" s="152" t="str">
        <f t="shared" si="7"/>
        <v>-</v>
      </c>
      <c r="S29" s="144" t="str">
        <f t="shared" si="8"/>
        <v>เสี่ยง/มีปัญหา</v>
      </c>
    </row>
    <row r="30" spans="1:31" s="13" customFormat="1" ht="18" customHeight="1" x14ac:dyDescent="0.45">
      <c r="A30" s="98" t="s">
        <v>3</v>
      </c>
      <c r="B30" s="96">
        <f>input1!B30</f>
        <v>0</v>
      </c>
      <c r="C30" s="111">
        <f>input1!C30</f>
        <v>0</v>
      </c>
      <c r="D30" s="112">
        <f>input1!D30</f>
        <v>0</v>
      </c>
      <c r="E30" s="113">
        <f>input1!E30</f>
        <v>0</v>
      </c>
      <c r="F30" s="131" t="str">
        <f t="shared" si="0"/>
        <v>-</v>
      </c>
      <c r="G30" s="126" t="str">
        <f>input2!AF30</f>
        <v>0</v>
      </c>
      <c r="H30" s="129" t="str">
        <f t="shared" si="1"/>
        <v>เสี่ยง/มีปัญหา</v>
      </c>
      <c r="I30" s="128" t="str">
        <f>input2!AI30</f>
        <v>0</v>
      </c>
      <c r="J30" s="129" t="str">
        <f t="shared" si="2"/>
        <v>เสี่ยง/มีปัญหา</v>
      </c>
      <c r="K30" s="126" t="str">
        <f>input2!AM30</f>
        <v>0</v>
      </c>
      <c r="L30" s="129" t="str">
        <f t="shared" si="3"/>
        <v>เสี่ยง/มีปัญหา</v>
      </c>
      <c r="M30" s="128" t="str">
        <f>input2!AQ30</f>
        <v>0</v>
      </c>
      <c r="N30" s="129" t="str">
        <f t="shared" si="4"/>
        <v>เสี่ยง/มีปัญหา</v>
      </c>
      <c r="O30" s="126" t="str">
        <f>input2!AS30</f>
        <v>0</v>
      </c>
      <c r="P30" s="130" t="str">
        <f t="shared" si="5"/>
        <v>มีจุดแข็ง</v>
      </c>
      <c r="Q30" s="133">
        <f t="shared" si="6"/>
        <v>0</v>
      </c>
      <c r="R30" s="153" t="str">
        <f t="shared" si="7"/>
        <v>-</v>
      </c>
      <c r="S30" s="144" t="str">
        <f t="shared" si="8"/>
        <v>เสี่ยง/มีปัญหา</v>
      </c>
    </row>
    <row r="31" spans="1:31" s="13" customFormat="1" ht="18" customHeight="1" x14ac:dyDescent="0.45">
      <c r="A31" s="185" t="s">
        <v>4</v>
      </c>
      <c r="B31" s="96">
        <f>input1!B31</f>
        <v>0</v>
      </c>
      <c r="C31" s="111">
        <f>input1!C31</f>
        <v>0</v>
      </c>
      <c r="D31" s="112">
        <f>input1!D31</f>
        <v>0</v>
      </c>
      <c r="E31" s="113">
        <f>input1!E31</f>
        <v>0</v>
      </c>
      <c r="F31" s="131" t="str">
        <f t="shared" si="0"/>
        <v>-</v>
      </c>
      <c r="G31" s="132" t="str">
        <f>input2!AF31</f>
        <v>0</v>
      </c>
      <c r="H31" s="129" t="str">
        <f t="shared" si="1"/>
        <v>เสี่ยง/มีปัญหา</v>
      </c>
      <c r="I31" s="134" t="str">
        <f>input2!AI31</f>
        <v>0</v>
      </c>
      <c r="J31" s="129" t="str">
        <f t="shared" si="2"/>
        <v>เสี่ยง/มีปัญหา</v>
      </c>
      <c r="K31" s="132" t="str">
        <f>input2!AM31</f>
        <v>0</v>
      </c>
      <c r="L31" s="129" t="str">
        <f t="shared" si="3"/>
        <v>เสี่ยง/มีปัญหา</v>
      </c>
      <c r="M31" s="134" t="str">
        <f>input2!AQ31</f>
        <v>0</v>
      </c>
      <c r="N31" s="129" t="str">
        <f t="shared" si="4"/>
        <v>เสี่ยง/มีปัญหา</v>
      </c>
      <c r="O31" s="132" t="str">
        <f>input2!AS31</f>
        <v>0</v>
      </c>
      <c r="P31" s="130" t="str">
        <f t="shared" si="5"/>
        <v>มีจุดแข็ง</v>
      </c>
      <c r="Q31" s="133">
        <f t="shared" si="6"/>
        <v>0</v>
      </c>
      <c r="R31" s="153" t="str">
        <f t="shared" si="7"/>
        <v>-</v>
      </c>
      <c r="S31" s="144" t="str">
        <f t="shared" si="8"/>
        <v>เสี่ยง/มีปัญหา</v>
      </c>
    </row>
    <row r="32" spans="1:31" s="13" customFormat="1" ht="18" customHeight="1" x14ac:dyDescent="0.45">
      <c r="A32" s="187" t="s">
        <v>5</v>
      </c>
      <c r="B32" s="96" t="e">
        <f>input1!#REF!</f>
        <v>#REF!</v>
      </c>
      <c r="C32" s="111" t="e">
        <f>input1!#REF!</f>
        <v>#REF!</v>
      </c>
      <c r="D32" s="112" t="e">
        <f>input1!#REF!</f>
        <v>#REF!</v>
      </c>
      <c r="E32" s="113" t="e">
        <f>input1!#REF!</f>
        <v>#REF!</v>
      </c>
      <c r="F32" s="131" t="e">
        <f t="shared" si="0"/>
        <v>#REF!</v>
      </c>
      <c r="G32" s="126" t="e">
        <f>input2!#REF!</f>
        <v>#REF!</v>
      </c>
      <c r="H32" s="129" t="e">
        <f t="shared" si="1"/>
        <v>#REF!</v>
      </c>
      <c r="I32" s="128" t="e">
        <f>input2!#REF!</f>
        <v>#REF!</v>
      </c>
      <c r="J32" s="129" t="e">
        <f t="shared" si="2"/>
        <v>#REF!</v>
      </c>
      <c r="K32" s="126" t="e">
        <f>input2!#REF!</f>
        <v>#REF!</v>
      </c>
      <c r="L32" s="129" t="e">
        <f t="shared" si="3"/>
        <v>#REF!</v>
      </c>
      <c r="M32" s="128" t="e">
        <f>input2!#REF!</f>
        <v>#REF!</v>
      </c>
      <c r="N32" s="129" t="e">
        <f t="shared" si="4"/>
        <v>#REF!</v>
      </c>
      <c r="O32" s="126" t="e">
        <f>input2!#REF!</f>
        <v>#REF!</v>
      </c>
      <c r="P32" s="130" t="e">
        <f t="shared" si="5"/>
        <v>#REF!</v>
      </c>
      <c r="Q32" s="133" t="e">
        <f t="shared" si="6"/>
        <v>#REF!</v>
      </c>
      <c r="R32" s="153" t="e">
        <f t="shared" si="7"/>
        <v>#REF!</v>
      </c>
      <c r="S32" s="144" t="e">
        <f t="shared" si="8"/>
        <v>#REF!</v>
      </c>
    </row>
    <row r="33" spans="1:19" s="13" customFormat="1" ht="18" customHeight="1" thickBot="1" x14ac:dyDescent="0.5">
      <c r="A33" s="188" t="s">
        <v>6</v>
      </c>
      <c r="B33" s="97">
        <f>input1!B32</f>
        <v>0</v>
      </c>
      <c r="C33" s="135">
        <f>input1!C32</f>
        <v>0</v>
      </c>
      <c r="D33" s="136">
        <f>input1!D32</f>
        <v>0</v>
      </c>
      <c r="E33" s="137">
        <f>input1!E32</f>
        <v>0</v>
      </c>
      <c r="F33" s="138" t="str">
        <f t="shared" si="0"/>
        <v>-</v>
      </c>
      <c r="G33" s="141" t="str">
        <f>input2!AF32</f>
        <v>0</v>
      </c>
      <c r="H33" s="142" t="str">
        <f t="shared" si="1"/>
        <v>เสี่ยง/มีปัญหา</v>
      </c>
      <c r="I33" s="141" t="str">
        <f>input2!AI32</f>
        <v>0</v>
      </c>
      <c r="J33" s="142" t="str">
        <f t="shared" si="2"/>
        <v>เสี่ยง/มีปัญหา</v>
      </c>
      <c r="K33" s="139" t="str">
        <f>input2!AM32</f>
        <v>0</v>
      </c>
      <c r="L33" s="142" t="str">
        <f t="shared" si="3"/>
        <v>เสี่ยง/มีปัญหา</v>
      </c>
      <c r="M33" s="141" t="str">
        <f>input2!AQ32</f>
        <v>0</v>
      </c>
      <c r="N33" s="142" t="str">
        <f t="shared" si="4"/>
        <v>เสี่ยง/มีปัญหา</v>
      </c>
      <c r="O33" s="139" t="str">
        <f>input2!AS32</f>
        <v>0</v>
      </c>
      <c r="P33" s="143" t="str">
        <f t="shared" si="5"/>
        <v>มีจุดแข็ง</v>
      </c>
      <c r="Q33" s="140">
        <f t="shared" si="6"/>
        <v>0</v>
      </c>
      <c r="R33" s="154" t="str">
        <f t="shared" si="7"/>
        <v>-</v>
      </c>
      <c r="S33" s="138" t="str">
        <f t="shared" si="8"/>
        <v>เสี่ยง/มีปัญหา</v>
      </c>
    </row>
    <row r="34" spans="1:19" s="13" customFormat="1" ht="18" customHeight="1" x14ac:dyDescent="0.45">
      <c r="A34" s="184" t="s">
        <v>7</v>
      </c>
      <c r="B34" s="96">
        <f>input1!B33</f>
        <v>0</v>
      </c>
      <c r="C34" s="111">
        <f>input1!C33</f>
        <v>0</v>
      </c>
      <c r="D34" s="112">
        <f>input1!D33</f>
        <v>0</v>
      </c>
      <c r="E34" s="113">
        <f>input1!E33</f>
        <v>0</v>
      </c>
      <c r="F34" s="144" t="str">
        <f t="shared" si="0"/>
        <v>-</v>
      </c>
      <c r="G34" s="126" t="str">
        <f>input2!AF33</f>
        <v>0</v>
      </c>
      <c r="H34" s="129" t="str">
        <f t="shared" si="1"/>
        <v>เสี่ยง/มีปัญหา</v>
      </c>
      <c r="I34" s="128" t="str">
        <f>input2!AI33</f>
        <v>0</v>
      </c>
      <c r="J34" s="129" t="str">
        <f t="shared" si="2"/>
        <v>เสี่ยง/มีปัญหา</v>
      </c>
      <c r="K34" s="126" t="str">
        <f>input2!AM33</f>
        <v>0</v>
      </c>
      <c r="L34" s="129" t="str">
        <f t="shared" si="3"/>
        <v>เสี่ยง/มีปัญหา</v>
      </c>
      <c r="M34" s="128" t="str">
        <f>input2!AQ33</f>
        <v>0</v>
      </c>
      <c r="N34" s="129" t="str">
        <f t="shared" si="4"/>
        <v>เสี่ยง/มีปัญหา</v>
      </c>
      <c r="O34" s="126" t="str">
        <f>input2!AS33</f>
        <v>0</v>
      </c>
      <c r="P34" s="130" t="str">
        <f t="shared" si="5"/>
        <v>มีจุดแข็ง</v>
      </c>
      <c r="Q34" s="127">
        <f t="shared" si="6"/>
        <v>0</v>
      </c>
      <c r="R34" s="152" t="str">
        <f t="shared" si="7"/>
        <v>-</v>
      </c>
      <c r="S34" s="144" t="str">
        <f t="shared" si="8"/>
        <v>เสี่ยง/มีปัญหา</v>
      </c>
    </row>
    <row r="35" spans="1:19" s="13" customFormat="1" ht="18" customHeight="1" x14ac:dyDescent="0.45">
      <c r="A35" s="98" t="s">
        <v>8</v>
      </c>
      <c r="B35" s="96">
        <f>input1!B34</f>
        <v>0</v>
      </c>
      <c r="C35" s="111">
        <f>input1!C34</f>
        <v>0</v>
      </c>
      <c r="D35" s="112">
        <f>input1!D34</f>
        <v>0</v>
      </c>
      <c r="E35" s="113">
        <f>input1!E34</f>
        <v>0</v>
      </c>
      <c r="F35" s="131" t="str">
        <f t="shared" si="0"/>
        <v>-</v>
      </c>
      <c r="G35" s="132" t="str">
        <f>input2!AF34</f>
        <v>0</v>
      </c>
      <c r="H35" s="129" t="str">
        <f t="shared" si="1"/>
        <v>เสี่ยง/มีปัญหา</v>
      </c>
      <c r="I35" s="134" t="str">
        <f>input2!AI34</f>
        <v>0</v>
      </c>
      <c r="J35" s="129" t="str">
        <f t="shared" si="2"/>
        <v>เสี่ยง/มีปัญหา</v>
      </c>
      <c r="K35" s="132" t="str">
        <f>input2!AM34</f>
        <v>0</v>
      </c>
      <c r="L35" s="129" t="str">
        <f t="shared" si="3"/>
        <v>เสี่ยง/มีปัญหา</v>
      </c>
      <c r="M35" s="134" t="str">
        <f>input2!AQ34</f>
        <v>0</v>
      </c>
      <c r="N35" s="129" t="str">
        <f t="shared" si="4"/>
        <v>เสี่ยง/มีปัญหา</v>
      </c>
      <c r="O35" s="132" t="str">
        <f>input2!AS34</f>
        <v>0</v>
      </c>
      <c r="P35" s="130" t="str">
        <f t="shared" si="5"/>
        <v>มีจุดแข็ง</v>
      </c>
      <c r="Q35" s="133">
        <f t="shared" si="6"/>
        <v>0</v>
      </c>
      <c r="R35" s="153" t="str">
        <f t="shared" si="7"/>
        <v>-</v>
      </c>
      <c r="S35" s="144" t="str">
        <f t="shared" si="8"/>
        <v>เสี่ยง/มีปัญหา</v>
      </c>
    </row>
    <row r="36" spans="1:19" s="13" customFormat="1" ht="18" customHeight="1" x14ac:dyDescent="0.45">
      <c r="A36" s="185" t="s">
        <v>9</v>
      </c>
      <c r="B36" s="96">
        <f>input1!B35</f>
        <v>0</v>
      </c>
      <c r="C36" s="111">
        <f>input1!C35</f>
        <v>0</v>
      </c>
      <c r="D36" s="112">
        <f>input1!D35</f>
        <v>0</v>
      </c>
      <c r="E36" s="113">
        <f>input1!E35</f>
        <v>0</v>
      </c>
      <c r="F36" s="131" t="str">
        <f t="shared" si="0"/>
        <v>-</v>
      </c>
      <c r="G36" s="126" t="str">
        <f>input2!AF35</f>
        <v>0</v>
      </c>
      <c r="H36" s="129" t="str">
        <f t="shared" si="1"/>
        <v>เสี่ยง/มีปัญหา</v>
      </c>
      <c r="I36" s="128" t="str">
        <f>input2!AI35</f>
        <v>0</v>
      </c>
      <c r="J36" s="129" t="str">
        <f t="shared" si="2"/>
        <v>เสี่ยง/มีปัญหา</v>
      </c>
      <c r="K36" s="126" t="str">
        <f>input2!AM35</f>
        <v>0</v>
      </c>
      <c r="L36" s="129" t="str">
        <f t="shared" si="3"/>
        <v>เสี่ยง/มีปัญหา</v>
      </c>
      <c r="M36" s="128" t="str">
        <f>input2!AQ35</f>
        <v>0</v>
      </c>
      <c r="N36" s="129" t="str">
        <f t="shared" si="4"/>
        <v>เสี่ยง/มีปัญหา</v>
      </c>
      <c r="O36" s="126" t="str">
        <f>input2!AS35</f>
        <v>0</v>
      </c>
      <c r="P36" s="130" t="str">
        <f t="shared" si="5"/>
        <v>มีจุดแข็ง</v>
      </c>
      <c r="Q36" s="133">
        <f t="shared" si="6"/>
        <v>0</v>
      </c>
      <c r="R36" s="153" t="str">
        <f t="shared" si="7"/>
        <v>-</v>
      </c>
      <c r="S36" s="144" t="str">
        <f t="shared" si="8"/>
        <v>เสี่ยง/มีปัญหา</v>
      </c>
    </row>
    <row r="37" spans="1:19" s="13" customFormat="1" ht="18" customHeight="1" x14ac:dyDescent="0.45">
      <c r="A37" s="187" t="s">
        <v>10</v>
      </c>
      <c r="B37" s="96">
        <f>input1!B36</f>
        <v>0</v>
      </c>
      <c r="C37" s="111">
        <f>input1!C36</f>
        <v>0</v>
      </c>
      <c r="D37" s="112">
        <f>input1!D36</f>
        <v>0</v>
      </c>
      <c r="E37" s="113">
        <f>input1!E36</f>
        <v>0</v>
      </c>
      <c r="F37" s="131" t="str">
        <f t="shared" si="0"/>
        <v>-</v>
      </c>
      <c r="G37" s="132" t="str">
        <f>input2!AF36</f>
        <v>0</v>
      </c>
      <c r="H37" s="129" t="str">
        <f t="shared" si="1"/>
        <v>เสี่ยง/มีปัญหา</v>
      </c>
      <c r="I37" s="134" t="str">
        <f>input2!AI36</f>
        <v>0</v>
      </c>
      <c r="J37" s="129" t="str">
        <f t="shared" si="2"/>
        <v>เสี่ยง/มีปัญหา</v>
      </c>
      <c r="K37" s="132" t="str">
        <f>input2!AM36</f>
        <v>0</v>
      </c>
      <c r="L37" s="129" t="str">
        <f t="shared" si="3"/>
        <v>เสี่ยง/มีปัญหา</v>
      </c>
      <c r="M37" s="134" t="str">
        <f>input2!AQ36</f>
        <v>0</v>
      </c>
      <c r="N37" s="129" t="str">
        <f t="shared" si="4"/>
        <v>เสี่ยง/มีปัญหา</v>
      </c>
      <c r="O37" s="132" t="str">
        <f>input2!AS36</f>
        <v>0</v>
      </c>
      <c r="P37" s="130" t="str">
        <f t="shared" si="5"/>
        <v>มีจุดแข็ง</v>
      </c>
      <c r="Q37" s="133">
        <f t="shared" si="6"/>
        <v>0</v>
      </c>
      <c r="R37" s="153" t="str">
        <f t="shared" si="7"/>
        <v>-</v>
      </c>
      <c r="S37" s="144" t="str">
        <f t="shared" si="8"/>
        <v>เสี่ยง/มีปัญหา</v>
      </c>
    </row>
    <row r="38" spans="1:19" s="13" customFormat="1" ht="18" customHeight="1" thickBot="1" x14ac:dyDescent="0.5">
      <c r="A38" s="188" t="s">
        <v>11</v>
      </c>
      <c r="B38" s="97">
        <f>input1!B37</f>
        <v>0</v>
      </c>
      <c r="C38" s="135">
        <f>input1!C37</f>
        <v>0</v>
      </c>
      <c r="D38" s="136">
        <f>input1!D37</f>
        <v>0</v>
      </c>
      <c r="E38" s="137">
        <f>input1!E37</f>
        <v>0</v>
      </c>
      <c r="F38" s="138" t="str">
        <f t="shared" si="0"/>
        <v>-</v>
      </c>
      <c r="G38" s="141" t="str">
        <f>input2!AF37</f>
        <v>0</v>
      </c>
      <c r="H38" s="142" t="str">
        <f t="shared" si="1"/>
        <v>เสี่ยง/มีปัญหา</v>
      </c>
      <c r="I38" s="141" t="str">
        <f>input2!AI37</f>
        <v>0</v>
      </c>
      <c r="J38" s="142" t="str">
        <f t="shared" si="2"/>
        <v>เสี่ยง/มีปัญหา</v>
      </c>
      <c r="K38" s="139" t="str">
        <f>input2!AM37</f>
        <v>0</v>
      </c>
      <c r="L38" s="142" t="str">
        <f t="shared" si="3"/>
        <v>เสี่ยง/มีปัญหา</v>
      </c>
      <c r="M38" s="141" t="str">
        <f>input2!AQ37</f>
        <v>0</v>
      </c>
      <c r="N38" s="142" t="str">
        <f t="shared" si="4"/>
        <v>เสี่ยง/มีปัญหา</v>
      </c>
      <c r="O38" s="139" t="str">
        <f>input2!AS37</f>
        <v>0</v>
      </c>
      <c r="P38" s="143" t="str">
        <f t="shared" si="5"/>
        <v>มีจุดแข็ง</v>
      </c>
      <c r="Q38" s="140">
        <f t="shared" si="6"/>
        <v>0</v>
      </c>
      <c r="R38" s="154" t="str">
        <f t="shared" si="7"/>
        <v>-</v>
      </c>
      <c r="S38" s="138" t="str">
        <f t="shared" si="8"/>
        <v>เสี่ยง/มีปัญหา</v>
      </c>
    </row>
    <row r="39" spans="1:19" s="13" customFormat="1" ht="18" customHeight="1" x14ac:dyDescent="0.45">
      <c r="A39" s="184" t="s">
        <v>12</v>
      </c>
      <c r="B39" s="96">
        <f>input1!B38</f>
        <v>0</v>
      </c>
      <c r="C39" s="111">
        <f>input1!C38</f>
        <v>0</v>
      </c>
      <c r="D39" s="112">
        <f>input1!D38</f>
        <v>0</v>
      </c>
      <c r="E39" s="113">
        <f>input1!E38</f>
        <v>0</v>
      </c>
      <c r="F39" s="144" t="str">
        <f t="shared" si="0"/>
        <v>-</v>
      </c>
      <c r="G39" s="126" t="str">
        <f>input2!AF38</f>
        <v>0</v>
      </c>
      <c r="H39" s="129" t="str">
        <f t="shared" si="1"/>
        <v>เสี่ยง/มีปัญหา</v>
      </c>
      <c r="I39" s="128" t="str">
        <f>input2!AI38</f>
        <v>0</v>
      </c>
      <c r="J39" s="129" t="str">
        <f t="shared" si="2"/>
        <v>เสี่ยง/มีปัญหา</v>
      </c>
      <c r="K39" s="126" t="str">
        <f>input2!AM38</f>
        <v>0</v>
      </c>
      <c r="L39" s="129" t="str">
        <f t="shared" si="3"/>
        <v>เสี่ยง/มีปัญหา</v>
      </c>
      <c r="M39" s="128" t="str">
        <f>input2!AQ38</f>
        <v>0</v>
      </c>
      <c r="N39" s="129" t="str">
        <f t="shared" si="4"/>
        <v>เสี่ยง/มีปัญหา</v>
      </c>
      <c r="O39" s="126" t="str">
        <f>input2!AS38</f>
        <v>0</v>
      </c>
      <c r="P39" s="130" t="str">
        <f t="shared" si="5"/>
        <v>มีจุดแข็ง</v>
      </c>
      <c r="Q39" s="127">
        <f t="shared" si="6"/>
        <v>0</v>
      </c>
      <c r="R39" s="152" t="str">
        <f t="shared" si="7"/>
        <v>-</v>
      </c>
      <c r="S39" s="144" t="str">
        <f t="shared" si="8"/>
        <v>เสี่ยง/มีปัญหา</v>
      </c>
    </row>
    <row r="40" spans="1:19" s="13" customFormat="1" ht="18" customHeight="1" x14ac:dyDescent="0.45">
      <c r="A40" s="98" t="s">
        <v>13</v>
      </c>
      <c r="B40" s="96">
        <f>input1!B39</f>
        <v>0</v>
      </c>
      <c r="C40" s="111">
        <f>input1!C39</f>
        <v>0</v>
      </c>
      <c r="D40" s="112">
        <f>input1!D39</f>
        <v>0</v>
      </c>
      <c r="E40" s="113">
        <f>input1!E39</f>
        <v>0</v>
      </c>
      <c r="F40" s="131" t="str">
        <f t="shared" si="0"/>
        <v>-</v>
      </c>
      <c r="G40" s="126" t="str">
        <f>input2!AF39</f>
        <v>0</v>
      </c>
      <c r="H40" s="129" t="str">
        <f t="shared" si="1"/>
        <v>เสี่ยง/มีปัญหา</v>
      </c>
      <c r="I40" s="128" t="str">
        <f>input2!AI39</f>
        <v>0</v>
      </c>
      <c r="J40" s="129" t="str">
        <f t="shared" si="2"/>
        <v>เสี่ยง/มีปัญหา</v>
      </c>
      <c r="K40" s="126" t="str">
        <f>input2!AM39</f>
        <v>0</v>
      </c>
      <c r="L40" s="129" t="str">
        <f t="shared" si="3"/>
        <v>เสี่ยง/มีปัญหา</v>
      </c>
      <c r="M40" s="128" t="str">
        <f>input2!AQ39</f>
        <v>0</v>
      </c>
      <c r="N40" s="129" t="str">
        <f t="shared" si="4"/>
        <v>เสี่ยง/มีปัญหา</v>
      </c>
      <c r="O40" s="126" t="str">
        <f>input2!AS39</f>
        <v>0</v>
      </c>
      <c r="P40" s="130" t="str">
        <f t="shared" si="5"/>
        <v>มีจุดแข็ง</v>
      </c>
      <c r="Q40" s="133">
        <f t="shared" si="6"/>
        <v>0</v>
      </c>
      <c r="R40" s="153" t="str">
        <f t="shared" si="7"/>
        <v>-</v>
      </c>
      <c r="S40" s="144" t="str">
        <f t="shared" si="8"/>
        <v>เสี่ยง/มีปัญหา</v>
      </c>
    </row>
    <row r="41" spans="1:19" s="13" customFormat="1" ht="18" customHeight="1" x14ac:dyDescent="0.45">
      <c r="A41" s="185" t="s">
        <v>14</v>
      </c>
      <c r="B41" s="96">
        <f>input1!B40</f>
        <v>0</v>
      </c>
      <c r="C41" s="111">
        <f>input1!C40</f>
        <v>0</v>
      </c>
      <c r="D41" s="112">
        <f>input1!D40</f>
        <v>0</v>
      </c>
      <c r="E41" s="113">
        <f>input1!E40</f>
        <v>0</v>
      </c>
      <c r="F41" s="131" t="str">
        <f t="shared" si="0"/>
        <v>-</v>
      </c>
      <c r="G41" s="132">
        <f>input2!AF40</f>
        <v>0</v>
      </c>
      <c r="H41" s="129" t="str">
        <f t="shared" si="1"/>
        <v>ปกติ</v>
      </c>
      <c r="I41" s="134">
        <f>input2!AI40</f>
        <v>0</v>
      </c>
      <c r="J41" s="129" t="str">
        <f t="shared" si="2"/>
        <v>ปกติ</v>
      </c>
      <c r="K41" s="132">
        <f>input2!AM40</f>
        <v>0</v>
      </c>
      <c r="L41" s="129" t="str">
        <f t="shared" si="3"/>
        <v>ปกติ</v>
      </c>
      <c r="M41" s="134">
        <f>input2!AQ40</f>
        <v>0</v>
      </c>
      <c r="N41" s="129" t="str">
        <f t="shared" si="4"/>
        <v>ปกติ</v>
      </c>
      <c r="O41" s="132">
        <f>input2!AS40</f>
        <v>0</v>
      </c>
      <c r="P41" s="130" t="str">
        <f t="shared" si="5"/>
        <v>ไม่มีจุดแข็ง</v>
      </c>
      <c r="Q41" s="133">
        <f t="shared" si="6"/>
        <v>0</v>
      </c>
      <c r="R41" s="153" t="str">
        <f t="shared" si="7"/>
        <v>-</v>
      </c>
      <c r="S41" s="144" t="str">
        <f t="shared" si="8"/>
        <v>เสี่ยง/มีปัญหา</v>
      </c>
    </row>
    <row r="42" spans="1:19" s="13" customFormat="1" ht="18" customHeight="1" x14ac:dyDescent="0.45">
      <c r="A42" s="187" t="s">
        <v>15</v>
      </c>
      <c r="B42" s="96">
        <f>input1!B41</f>
        <v>0</v>
      </c>
      <c r="C42" s="111">
        <f>input1!C41</f>
        <v>0</v>
      </c>
      <c r="D42" s="112">
        <f>input1!D41</f>
        <v>0</v>
      </c>
      <c r="E42" s="113">
        <f>input1!E41</f>
        <v>0</v>
      </c>
      <c r="F42" s="131" t="str">
        <f t="shared" si="0"/>
        <v>-</v>
      </c>
      <c r="G42" s="126">
        <f>input2!AF41</f>
        <v>0</v>
      </c>
      <c r="H42" s="129" t="str">
        <f t="shared" si="1"/>
        <v>ปกติ</v>
      </c>
      <c r="I42" s="128">
        <f>input2!AI41</f>
        <v>0</v>
      </c>
      <c r="J42" s="129" t="str">
        <f t="shared" si="2"/>
        <v>ปกติ</v>
      </c>
      <c r="K42" s="126">
        <f>input2!AM41</f>
        <v>0</v>
      </c>
      <c r="L42" s="129" t="str">
        <f t="shared" si="3"/>
        <v>ปกติ</v>
      </c>
      <c r="M42" s="128">
        <f>input2!AQ41</f>
        <v>0</v>
      </c>
      <c r="N42" s="129" t="str">
        <f t="shared" si="4"/>
        <v>ปกติ</v>
      </c>
      <c r="O42" s="126">
        <f>input2!AS41</f>
        <v>0</v>
      </c>
      <c r="P42" s="130" t="str">
        <f t="shared" si="5"/>
        <v>ไม่มีจุดแข็ง</v>
      </c>
      <c r="Q42" s="133">
        <f t="shared" si="6"/>
        <v>0</v>
      </c>
      <c r="R42" s="153" t="str">
        <f t="shared" si="7"/>
        <v>-</v>
      </c>
      <c r="S42" s="144" t="str">
        <f t="shared" si="8"/>
        <v>เสี่ยง/มีปัญหา</v>
      </c>
    </row>
    <row r="43" spans="1:19" s="13" customFormat="1" ht="18" customHeight="1" thickBot="1" x14ac:dyDescent="0.5">
      <c r="A43" s="188" t="s">
        <v>16</v>
      </c>
      <c r="B43" s="97">
        <f>input1!B42</f>
        <v>0</v>
      </c>
      <c r="C43" s="111">
        <f>input1!C42</f>
        <v>0</v>
      </c>
      <c r="D43" s="112">
        <f>input1!D42</f>
        <v>0</v>
      </c>
      <c r="E43" s="113">
        <f>input1!E42</f>
        <v>0</v>
      </c>
      <c r="F43" s="131" t="str">
        <f t="shared" si="0"/>
        <v>-</v>
      </c>
      <c r="G43" s="126">
        <f>input2!AF42</f>
        <v>0</v>
      </c>
      <c r="H43" s="129" t="str">
        <f t="shared" si="1"/>
        <v>ปกติ</v>
      </c>
      <c r="I43" s="128">
        <f>input2!AI42</f>
        <v>0</v>
      </c>
      <c r="J43" s="129" t="str">
        <f t="shared" si="2"/>
        <v>ปกติ</v>
      </c>
      <c r="K43" s="126">
        <f>input2!AM42</f>
        <v>0</v>
      </c>
      <c r="L43" s="129" t="str">
        <f t="shared" si="3"/>
        <v>ปกติ</v>
      </c>
      <c r="M43" s="128">
        <f>input2!AQ42</f>
        <v>0</v>
      </c>
      <c r="N43" s="129" t="str">
        <f t="shared" si="4"/>
        <v>ปกติ</v>
      </c>
      <c r="O43" s="126">
        <f>input2!AS42</f>
        <v>0</v>
      </c>
      <c r="P43" s="130" t="str">
        <f t="shared" si="5"/>
        <v>ไม่มีจุดแข็ง</v>
      </c>
      <c r="Q43" s="133">
        <f>G43+I43+K43+M43+O43</f>
        <v>0</v>
      </c>
      <c r="R43" s="153" t="str">
        <f t="shared" si="7"/>
        <v>-</v>
      </c>
      <c r="S43" s="144" t="str">
        <f t="shared" si="8"/>
        <v>เสี่ยง/มีปัญหา</v>
      </c>
    </row>
    <row r="44" spans="1:19" s="13" customFormat="1" ht="18" customHeight="1" thickBot="1" x14ac:dyDescent="0.5">
      <c r="A44" s="190" t="s">
        <v>60</v>
      </c>
      <c r="B44" s="97">
        <f>input1!B43</f>
        <v>0</v>
      </c>
      <c r="C44" s="114">
        <f>input1!C43</f>
        <v>0</v>
      </c>
      <c r="D44" s="115">
        <f>input1!D43</f>
        <v>0</v>
      </c>
      <c r="E44" s="156">
        <f>input1!E43</f>
        <v>0</v>
      </c>
      <c r="F44" s="138" t="str">
        <f t="shared" si="0"/>
        <v>-</v>
      </c>
      <c r="G44" s="139">
        <f>input2!AF43</f>
        <v>0</v>
      </c>
      <c r="H44" s="142" t="str">
        <f t="shared" si="1"/>
        <v>ปกติ</v>
      </c>
      <c r="I44" s="141">
        <f>input2!AI43</f>
        <v>0</v>
      </c>
      <c r="J44" s="142" t="str">
        <f t="shared" si="2"/>
        <v>ปกติ</v>
      </c>
      <c r="K44" s="139">
        <f>input2!AM43</f>
        <v>0</v>
      </c>
      <c r="L44" s="142" t="str">
        <f t="shared" si="3"/>
        <v>ปกติ</v>
      </c>
      <c r="M44" s="141">
        <f>input2!AQ43</f>
        <v>0</v>
      </c>
      <c r="N44" s="142" t="str">
        <f t="shared" si="4"/>
        <v>ปกติ</v>
      </c>
      <c r="O44" s="139">
        <f>input2!AS43</f>
        <v>0</v>
      </c>
      <c r="P44" s="143" t="str">
        <f t="shared" si="5"/>
        <v>ไม่มีจุดแข็ง</v>
      </c>
      <c r="Q44" s="140">
        <f>G44+I44+K44+M44+O44</f>
        <v>0</v>
      </c>
      <c r="R44" s="154" t="str">
        <f t="shared" si="7"/>
        <v>-</v>
      </c>
      <c r="S44" s="138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8" t="s">
        <v>55</v>
      </c>
      <c r="E46" s="109"/>
      <c r="F46" s="109"/>
      <c r="G46" s="109"/>
      <c r="H46" s="109"/>
      <c r="I46" s="109"/>
      <c r="J46" s="110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horizontalDpi="4294967293" verticalDpi="0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view="pageBreakPreview" zoomScale="60" zoomScaleNormal="100" workbookViewId="0">
      <selection activeCell="S22" sqref="A1:S2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24" t="s">
        <v>26</v>
      </c>
      <c r="B1" s="325"/>
      <c r="C1" s="325"/>
      <c r="D1" s="325"/>
      <c r="E1" s="325"/>
      <c r="F1" s="326"/>
      <c r="G1" s="325" t="s">
        <v>45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</row>
    <row r="2" spans="1:19" ht="22.5" customHeight="1" thickBot="1" x14ac:dyDescent="0.5">
      <c r="A2" s="346" t="str">
        <f>input1!A2</f>
        <v>ชั้นมัธยมศึกษาปีที่ 4/2</v>
      </c>
      <c r="B2" s="345"/>
      <c r="C2" s="345"/>
      <c r="D2" s="345"/>
      <c r="E2" s="345"/>
      <c r="F2" s="347"/>
      <c r="G2" s="324" t="s">
        <v>37</v>
      </c>
      <c r="H2" s="326"/>
      <c r="I2" s="348" t="s">
        <v>38</v>
      </c>
      <c r="J2" s="348"/>
      <c r="K2" s="324" t="s">
        <v>39</v>
      </c>
      <c r="L2" s="326"/>
      <c r="M2" s="348" t="s">
        <v>40</v>
      </c>
      <c r="N2" s="348"/>
      <c r="O2" s="324" t="s">
        <v>41</v>
      </c>
      <c r="P2" s="326"/>
      <c r="Q2" s="117"/>
      <c r="R2" s="324" t="s">
        <v>42</v>
      </c>
      <c r="S2" s="326"/>
    </row>
    <row r="3" spans="1:19" ht="21.75" thickBot="1" x14ac:dyDescent="0.5">
      <c r="A3" s="93" t="s">
        <v>21</v>
      </c>
      <c r="B3" s="94" t="s">
        <v>20</v>
      </c>
      <c r="C3" s="95" t="s">
        <v>22</v>
      </c>
      <c r="D3" s="94" t="s">
        <v>23</v>
      </c>
      <c r="E3" s="95" t="s">
        <v>24</v>
      </c>
      <c r="F3" s="118" t="s">
        <v>24</v>
      </c>
      <c r="G3" s="119" t="s">
        <v>35</v>
      </c>
      <c r="H3" s="120" t="s">
        <v>36</v>
      </c>
      <c r="I3" s="119" t="s">
        <v>35</v>
      </c>
      <c r="J3" s="121" t="s">
        <v>36</v>
      </c>
      <c r="K3" s="122" t="s">
        <v>35</v>
      </c>
      <c r="L3" s="120" t="s">
        <v>36</v>
      </c>
      <c r="M3" s="119" t="s">
        <v>35</v>
      </c>
      <c r="N3" s="121" t="s">
        <v>36</v>
      </c>
      <c r="O3" s="122" t="s">
        <v>35</v>
      </c>
      <c r="P3" s="123" t="s">
        <v>36</v>
      </c>
      <c r="Q3" s="124"/>
      <c r="R3" s="155" t="s">
        <v>35</v>
      </c>
      <c r="S3" s="94" t="s">
        <v>36</v>
      </c>
    </row>
    <row r="4" spans="1:19" s="13" customFormat="1" ht="18" customHeight="1" x14ac:dyDescent="0.45">
      <c r="A4" s="184" t="s">
        <v>66</v>
      </c>
      <c r="B4" s="96" t="str">
        <f>input1!B4</f>
        <v>42</v>
      </c>
      <c r="C4" s="111" t="str">
        <f>input1!C4</f>
        <v>01131</v>
      </c>
      <c r="D4" s="112" t="str">
        <f>input1!D4</f>
        <v>นายไกรสิทธิ์  ประสงค์ดี</v>
      </c>
      <c r="E4" s="113">
        <f>input1!E4</f>
        <v>1</v>
      </c>
      <c r="F4" s="125" t="str">
        <f>IF(E4=1,"ชาย",IF(E4=2,"หญิง","-"))</f>
        <v>ชาย</v>
      </c>
      <c r="G4" s="126">
        <f>input3!AF4</f>
        <v>7</v>
      </c>
      <c r="H4" s="129" t="str">
        <f>IF(G4&gt;10,"เสี่ยง/มีปัญหา","ปกติ")</f>
        <v>ปกติ</v>
      </c>
      <c r="I4" s="128">
        <f>input3!AI4</f>
        <v>6</v>
      </c>
      <c r="J4" s="129" t="str">
        <f>IF(I4&gt;9,"เสี่ยง/มีปัญหา","ปกติ")</f>
        <v>ปกติ</v>
      </c>
      <c r="K4" s="126">
        <f>input3!AM4</f>
        <v>9</v>
      </c>
      <c r="L4" s="129" t="str">
        <f>IF(K4&gt;10,"เสี่ยง/มีปัญหา","ปกติ")</f>
        <v>ปกติ</v>
      </c>
      <c r="M4" s="128">
        <f>input3!AQ4</f>
        <v>8</v>
      </c>
      <c r="N4" s="129" t="str">
        <f>IF(M4&gt;9,"เสี่ยง/มีปัญหา","ปกติ")</f>
        <v>ปกติ</v>
      </c>
      <c r="O4" s="126">
        <f>input3!AS4</f>
        <v>8</v>
      </c>
      <c r="P4" s="130" t="str">
        <f>IF(O4&gt;10,"มีจุดแข็ง","ไม่มีจุดแข็ง")</f>
        <v>ไม่มีจุดแข็ง</v>
      </c>
      <c r="Q4" s="127">
        <f>G4+I4+K4+M4+O4</f>
        <v>38</v>
      </c>
      <c r="R4" s="152">
        <f>IF(Q4&lt;1,"-",Q4)</f>
        <v>38</v>
      </c>
      <c r="S4" s="144" t="str">
        <f>IF(R4&gt;48,"เสี่ยง/มีปัญหา","ปกติ")</f>
        <v>ปกติ</v>
      </c>
    </row>
    <row r="5" spans="1:19" s="13" customFormat="1" ht="18" customHeight="1" x14ac:dyDescent="0.45">
      <c r="A5" s="98" t="s">
        <v>67</v>
      </c>
      <c r="B5" s="96" t="str">
        <f>input1!B5</f>
        <v>42</v>
      </c>
      <c r="C5" s="111" t="str">
        <f>input1!C5</f>
        <v>00979</v>
      </c>
      <c r="D5" s="112" t="str">
        <f>input1!D5</f>
        <v>นายจตุรพล  โพธ์งาม</v>
      </c>
      <c r="E5" s="113">
        <f>input1!E5</f>
        <v>1</v>
      </c>
      <c r="F5" s="131" t="str">
        <f t="shared" ref="F5:F44" si="0">IF(E5=1,"ชาย",IF(E5=2,"หญิง","-"))</f>
        <v>ชาย</v>
      </c>
      <c r="G5" s="132">
        <f>input3!AF5</f>
        <v>5</v>
      </c>
      <c r="H5" s="129" t="str">
        <f t="shared" ref="H5:H44" si="1">IF(G5&gt;10,"เสี่ยง/มีปัญหา","ปกติ")</f>
        <v>ปกติ</v>
      </c>
      <c r="I5" s="134">
        <f>input3!AI5</f>
        <v>6</v>
      </c>
      <c r="J5" s="129" t="str">
        <f t="shared" ref="J5:J44" si="2">IF(I5&gt;9,"เสี่ยง/มีปัญหา","ปกติ")</f>
        <v>ปกติ</v>
      </c>
      <c r="K5" s="132">
        <f>input3!AM5</f>
        <v>5</v>
      </c>
      <c r="L5" s="129" t="str">
        <f t="shared" ref="L5:L44" si="3">IF(K5&gt;10,"เสี่ยง/มีปัญหา","ปกติ")</f>
        <v>ปกติ</v>
      </c>
      <c r="M5" s="134">
        <f>input3!AQ5</f>
        <v>8</v>
      </c>
      <c r="N5" s="129" t="str">
        <f t="shared" ref="N5:N44" si="4">IF(M5&gt;9,"เสี่ยง/มีปัญหา","ปกติ")</f>
        <v>ปกติ</v>
      </c>
      <c r="O5" s="132">
        <f>input3!AS5</f>
        <v>10</v>
      </c>
      <c r="P5" s="130" t="str">
        <f t="shared" ref="P5:P44" si="5">IF(O5&gt;10,"มีจุดแข็ง","ไม่มีจุดแข็ง")</f>
        <v>ไม่มีจุดแข็ง</v>
      </c>
      <c r="Q5" s="133">
        <f t="shared" ref="Q5:Q42" si="6">G5+I5+K5+M5+O5</f>
        <v>34</v>
      </c>
      <c r="R5" s="153">
        <f t="shared" ref="R5:R44" si="7">IF(Q5&lt;1,"-",Q5)</f>
        <v>34</v>
      </c>
      <c r="S5" s="144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85" t="s">
        <v>68</v>
      </c>
      <c r="B6" s="96" t="str">
        <f>input1!B6</f>
        <v>42</v>
      </c>
      <c r="C6" s="111" t="str">
        <f>input1!C6</f>
        <v>01664</v>
      </c>
      <c r="D6" s="112" t="str">
        <f>input1!D6</f>
        <v>นายเตชะวิทย์  ศรีบุญมา</v>
      </c>
      <c r="E6" s="113">
        <f>input1!E6</f>
        <v>1</v>
      </c>
      <c r="F6" s="131" t="str">
        <f t="shared" si="0"/>
        <v>ชาย</v>
      </c>
      <c r="G6" s="126">
        <f>input3!AF6</f>
        <v>8</v>
      </c>
      <c r="H6" s="129" t="str">
        <f t="shared" si="1"/>
        <v>ปกติ</v>
      </c>
      <c r="I6" s="128">
        <f>input3!AI6</f>
        <v>6</v>
      </c>
      <c r="J6" s="129" t="str">
        <f t="shared" si="2"/>
        <v>ปกติ</v>
      </c>
      <c r="K6" s="126">
        <f>input3!AM6</f>
        <v>5</v>
      </c>
      <c r="L6" s="129" t="str">
        <f t="shared" si="3"/>
        <v>ปกติ</v>
      </c>
      <c r="M6" s="128">
        <f>input3!AQ6</f>
        <v>7</v>
      </c>
      <c r="N6" s="129" t="str">
        <f t="shared" si="4"/>
        <v>ปกติ</v>
      </c>
      <c r="O6" s="126">
        <f>input3!AS6</f>
        <v>12</v>
      </c>
      <c r="P6" s="130" t="str">
        <f t="shared" si="5"/>
        <v>มีจุดแข็ง</v>
      </c>
      <c r="Q6" s="133">
        <f t="shared" si="6"/>
        <v>38</v>
      </c>
      <c r="R6" s="153">
        <f t="shared" si="7"/>
        <v>38</v>
      </c>
      <c r="S6" s="144" t="str">
        <f t="shared" si="8"/>
        <v>ปกติ</v>
      </c>
    </row>
    <row r="7" spans="1:19" s="13" customFormat="1" ht="18" customHeight="1" x14ac:dyDescent="0.45">
      <c r="A7" s="187" t="s">
        <v>69</v>
      </c>
      <c r="B7" s="96" t="str">
        <f>input1!B7</f>
        <v>42</v>
      </c>
      <c r="C7" s="111" t="str">
        <f>input1!C7</f>
        <v>01087</v>
      </c>
      <c r="D7" s="112" t="str">
        <f>input1!D7</f>
        <v>นายนิวัฒน์  น้ำเต้าไฟ</v>
      </c>
      <c r="E7" s="113">
        <f>input1!E7</f>
        <v>1</v>
      </c>
      <c r="F7" s="131" t="str">
        <f t="shared" si="0"/>
        <v>ชาย</v>
      </c>
      <c r="G7" s="132">
        <f>input3!AF7</f>
        <v>11</v>
      </c>
      <c r="H7" s="129" t="str">
        <f t="shared" si="1"/>
        <v>เสี่ยง/มีปัญหา</v>
      </c>
      <c r="I7" s="134">
        <f>input3!AI7</f>
        <v>14</v>
      </c>
      <c r="J7" s="129" t="str">
        <f t="shared" si="2"/>
        <v>เสี่ยง/มีปัญหา</v>
      </c>
      <c r="K7" s="132">
        <f>input3!AM7</f>
        <v>10</v>
      </c>
      <c r="L7" s="129" t="str">
        <f t="shared" si="3"/>
        <v>ปกติ</v>
      </c>
      <c r="M7" s="134">
        <f>input3!AQ7</f>
        <v>8</v>
      </c>
      <c r="N7" s="129" t="str">
        <f t="shared" si="4"/>
        <v>ปกติ</v>
      </c>
      <c r="O7" s="132">
        <f>input3!AS7</f>
        <v>12</v>
      </c>
      <c r="P7" s="130" t="str">
        <f t="shared" si="5"/>
        <v>มีจุดแข็ง</v>
      </c>
      <c r="Q7" s="133">
        <f t="shared" si="6"/>
        <v>55</v>
      </c>
      <c r="R7" s="153">
        <f t="shared" si="7"/>
        <v>55</v>
      </c>
      <c r="S7" s="144" t="str">
        <f t="shared" si="8"/>
        <v>เสี่ยง/มีปัญหา</v>
      </c>
    </row>
    <row r="8" spans="1:19" s="13" customFormat="1" ht="18" customHeight="1" thickBot="1" x14ac:dyDescent="0.5">
      <c r="A8" s="188" t="s">
        <v>70</v>
      </c>
      <c r="B8" s="97" t="str">
        <f>input1!B8</f>
        <v>42</v>
      </c>
      <c r="C8" s="135" t="str">
        <f>input1!C8</f>
        <v>01058</v>
      </c>
      <c r="D8" s="136" t="str">
        <f>input1!D8</f>
        <v>นายพงศกร  เมืองแก้ว</v>
      </c>
      <c r="E8" s="137">
        <f>input1!E8</f>
        <v>1</v>
      </c>
      <c r="F8" s="138" t="str">
        <f t="shared" si="0"/>
        <v>ชาย</v>
      </c>
      <c r="G8" s="141">
        <f>input3!AF8</f>
        <v>8</v>
      </c>
      <c r="H8" s="142" t="str">
        <f t="shared" si="1"/>
        <v>ปกติ</v>
      </c>
      <c r="I8" s="141">
        <f>input3!AI8</f>
        <v>13</v>
      </c>
      <c r="J8" s="142" t="str">
        <f t="shared" si="2"/>
        <v>เสี่ยง/มีปัญหา</v>
      </c>
      <c r="K8" s="139">
        <f>input3!AM8</f>
        <v>9</v>
      </c>
      <c r="L8" s="142" t="str">
        <f t="shared" si="3"/>
        <v>ปกติ</v>
      </c>
      <c r="M8" s="141">
        <f>input3!AQ8</f>
        <v>10</v>
      </c>
      <c r="N8" s="142" t="str">
        <f t="shared" si="4"/>
        <v>เสี่ยง/มีปัญหา</v>
      </c>
      <c r="O8" s="139">
        <f>input3!AS8</f>
        <v>12</v>
      </c>
      <c r="P8" s="143" t="str">
        <f t="shared" si="5"/>
        <v>มีจุดแข็ง</v>
      </c>
      <c r="Q8" s="140">
        <f t="shared" si="6"/>
        <v>52</v>
      </c>
      <c r="R8" s="154">
        <f t="shared" si="7"/>
        <v>52</v>
      </c>
      <c r="S8" s="138" t="str">
        <f t="shared" si="8"/>
        <v>เสี่ยง/มีปัญหา</v>
      </c>
    </row>
    <row r="9" spans="1:19" s="13" customFormat="1" ht="18" customHeight="1" x14ac:dyDescent="0.45">
      <c r="A9" s="184" t="s">
        <v>71</v>
      </c>
      <c r="B9" s="96" t="str">
        <f>input1!B9</f>
        <v>42</v>
      </c>
      <c r="C9" s="111" t="str">
        <f>input1!C9</f>
        <v>01094</v>
      </c>
      <c r="D9" s="112" t="str">
        <f>input1!D9</f>
        <v>นายภีรพล  อ้นเนียม</v>
      </c>
      <c r="E9" s="113">
        <f>input1!E9</f>
        <v>1</v>
      </c>
      <c r="F9" s="144" t="str">
        <f t="shared" si="0"/>
        <v>ชาย</v>
      </c>
      <c r="G9" s="126">
        <f>input3!AF9</f>
        <v>5</v>
      </c>
      <c r="H9" s="129" t="str">
        <f t="shared" si="1"/>
        <v>ปกติ</v>
      </c>
      <c r="I9" s="128">
        <f>input3!AI9</f>
        <v>6</v>
      </c>
      <c r="J9" s="129" t="str">
        <f t="shared" si="2"/>
        <v>ปกติ</v>
      </c>
      <c r="K9" s="126">
        <f>input3!AM9</f>
        <v>7</v>
      </c>
      <c r="L9" s="129" t="str">
        <f t="shared" si="3"/>
        <v>ปกติ</v>
      </c>
      <c r="M9" s="128">
        <f>input3!AQ9</f>
        <v>7</v>
      </c>
      <c r="N9" s="129" t="str">
        <f t="shared" si="4"/>
        <v>ปกติ</v>
      </c>
      <c r="O9" s="126">
        <f>input3!AS9</f>
        <v>12</v>
      </c>
      <c r="P9" s="130" t="str">
        <f t="shared" si="5"/>
        <v>มีจุดแข็ง</v>
      </c>
      <c r="Q9" s="127">
        <f t="shared" si="6"/>
        <v>37</v>
      </c>
      <c r="R9" s="152">
        <f t="shared" si="7"/>
        <v>37</v>
      </c>
      <c r="S9" s="144" t="str">
        <f t="shared" si="8"/>
        <v>ปกติ</v>
      </c>
    </row>
    <row r="10" spans="1:19" s="13" customFormat="1" ht="18" customHeight="1" x14ac:dyDescent="0.45">
      <c r="A10" s="98" t="s">
        <v>72</v>
      </c>
      <c r="B10" s="96" t="str">
        <f>input1!B10</f>
        <v>42</v>
      </c>
      <c r="C10" s="111" t="str">
        <f>input1!C10</f>
        <v>01023</v>
      </c>
      <c r="D10" s="112" t="str">
        <f>input1!D10</f>
        <v>นายสราวุธ  อ่อนละออ</v>
      </c>
      <c r="E10" s="113">
        <f>input1!E10</f>
        <v>1</v>
      </c>
      <c r="F10" s="131" t="str">
        <f t="shared" si="0"/>
        <v>ชาย</v>
      </c>
      <c r="G10" s="126">
        <f>input3!AF10</f>
        <v>5</v>
      </c>
      <c r="H10" s="129" t="str">
        <f t="shared" si="1"/>
        <v>ปกติ</v>
      </c>
      <c r="I10" s="128">
        <f>input3!AI10</f>
        <v>6</v>
      </c>
      <c r="J10" s="129" t="str">
        <f t="shared" si="2"/>
        <v>ปกติ</v>
      </c>
      <c r="K10" s="126">
        <f>input3!AM10</f>
        <v>8</v>
      </c>
      <c r="L10" s="129" t="str">
        <f t="shared" si="3"/>
        <v>ปกติ</v>
      </c>
      <c r="M10" s="128">
        <f>input3!AQ10</f>
        <v>7</v>
      </c>
      <c r="N10" s="129" t="str">
        <f t="shared" si="4"/>
        <v>ปกติ</v>
      </c>
      <c r="O10" s="126">
        <f>input3!AS10</f>
        <v>10</v>
      </c>
      <c r="P10" s="130" t="str">
        <f t="shared" si="5"/>
        <v>ไม่มีจุดแข็ง</v>
      </c>
      <c r="Q10" s="133">
        <f t="shared" si="6"/>
        <v>36</v>
      </c>
      <c r="R10" s="153">
        <f t="shared" si="7"/>
        <v>36</v>
      </c>
      <c r="S10" s="144" t="str">
        <f t="shared" si="8"/>
        <v>ปกติ</v>
      </c>
    </row>
    <row r="11" spans="1:19" s="13" customFormat="1" ht="18" customHeight="1" x14ac:dyDescent="0.45">
      <c r="A11" s="185" t="s">
        <v>73</v>
      </c>
      <c r="B11" s="96" t="str">
        <f>input1!B11</f>
        <v>42</v>
      </c>
      <c r="C11" s="111" t="str">
        <f>input1!C11</f>
        <v>00991</v>
      </c>
      <c r="D11" s="112" t="str">
        <f>input1!D11</f>
        <v>นายสุวรรณชัย  ศรีปิ่นเป้า</v>
      </c>
      <c r="E11" s="113">
        <f>input1!E11</f>
        <v>1</v>
      </c>
      <c r="F11" s="131" t="str">
        <f t="shared" si="0"/>
        <v>ชาย</v>
      </c>
      <c r="G11" s="132">
        <f>input3!AF11</f>
        <v>5</v>
      </c>
      <c r="H11" s="129" t="str">
        <f t="shared" si="1"/>
        <v>ปกติ</v>
      </c>
      <c r="I11" s="134">
        <f>input3!AI11</f>
        <v>6</v>
      </c>
      <c r="J11" s="129" t="str">
        <f t="shared" si="2"/>
        <v>ปกติ</v>
      </c>
      <c r="K11" s="132">
        <f>input3!AM11</f>
        <v>7</v>
      </c>
      <c r="L11" s="129" t="str">
        <f t="shared" si="3"/>
        <v>ปกติ</v>
      </c>
      <c r="M11" s="134">
        <f>input3!AQ11</f>
        <v>7</v>
      </c>
      <c r="N11" s="129" t="str">
        <f t="shared" si="4"/>
        <v>ปกติ</v>
      </c>
      <c r="O11" s="132">
        <f>input3!AS11</f>
        <v>12</v>
      </c>
      <c r="P11" s="130" t="str">
        <f t="shared" si="5"/>
        <v>มีจุดแข็ง</v>
      </c>
      <c r="Q11" s="133">
        <f t="shared" si="6"/>
        <v>37</v>
      </c>
      <c r="R11" s="153">
        <f t="shared" si="7"/>
        <v>37</v>
      </c>
      <c r="S11" s="144" t="str">
        <f t="shared" si="8"/>
        <v>ปกติ</v>
      </c>
    </row>
    <row r="12" spans="1:19" s="13" customFormat="1" ht="18" customHeight="1" x14ac:dyDescent="0.45">
      <c r="A12" s="187" t="s">
        <v>74</v>
      </c>
      <c r="B12" s="96" t="str">
        <f>input1!B12</f>
        <v>42</v>
      </c>
      <c r="C12" s="111" t="str">
        <f>input1!C12</f>
        <v>01066</v>
      </c>
      <c r="D12" s="112" t="str">
        <f>input1!D12</f>
        <v>นางสาวจอมขวัญ  เชียงมูล</v>
      </c>
      <c r="E12" s="113">
        <f>input1!E12</f>
        <v>2</v>
      </c>
      <c r="F12" s="131" t="str">
        <f t="shared" si="0"/>
        <v>หญิง</v>
      </c>
      <c r="G12" s="126">
        <f>input3!AF12</f>
        <v>5</v>
      </c>
      <c r="H12" s="129" t="str">
        <f t="shared" si="1"/>
        <v>ปกติ</v>
      </c>
      <c r="I12" s="128">
        <f>input3!AI12</f>
        <v>5</v>
      </c>
      <c r="J12" s="129" t="str">
        <f t="shared" si="2"/>
        <v>ปกติ</v>
      </c>
      <c r="K12" s="126">
        <f>input3!AM12</f>
        <v>8</v>
      </c>
      <c r="L12" s="129" t="str">
        <f t="shared" si="3"/>
        <v>ปกติ</v>
      </c>
      <c r="M12" s="128">
        <f>input3!AQ12</f>
        <v>7</v>
      </c>
      <c r="N12" s="129" t="str">
        <f t="shared" si="4"/>
        <v>ปกติ</v>
      </c>
      <c r="O12" s="126">
        <f>input3!AS12</f>
        <v>10</v>
      </c>
      <c r="P12" s="130" t="str">
        <f t="shared" si="5"/>
        <v>ไม่มีจุดแข็ง</v>
      </c>
      <c r="Q12" s="133">
        <f t="shared" si="6"/>
        <v>35</v>
      </c>
      <c r="R12" s="153">
        <f t="shared" si="7"/>
        <v>35</v>
      </c>
      <c r="S12" s="144" t="str">
        <f t="shared" si="8"/>
        <v>ปกติ</v>
      </c>
    </row>
    <row r="13" spans="1:19" s="13" customFormat="1" ht="18" customHeight="1" thickBot="1" x14ac:dyDescent="0.5">
      <c r="A13" s="188" t="s">
        <v>75</v>
      </c>
      <c r="B13" s="97" t="str">
        <f>input1!B13</f>
        <v>42</v>
      </c>
      <c r="C13" s="135" t="str">
        <f>input1!C13</f>
        <v>00994</v>
      </c>
      <c r="D13" s="136" t="str">
        <f>input1!D13</f>
        <v>นางสาวจุฑามาศ  วงษ์ธัญการณ์</v>
      </c>
      <c r="E13" s="137">
        <f>input1!E13</f>
        <v>2</v>
      </c>
      <c r="F13" s="138" t="str">
        <f t="shared" si="0"/>
        <v>หญิง</v>
      </c>
      <c r="G13" s="141">
        <f>input3!AF13</f>
        <v>6</v>
      </c>
      <c r="H13" s="142" t="str">
        <f t="shared" si="1"/>
        <v>ปกติ</v>
      </c>
      <c r="I13" s="141">
        <f>input3!AI13</f>
        <v>6</v>
      </c>
      <c r="J13" s="142" t="str">
        <f t="shared" si="2"/>
        <v>ปกติ</v>
      </c>
      <c r="K13" s="139">
        <f>input3!AM13</f>
        <v>10</v>
      </c>
      <c r="L13" s="142" t="str">
        <f t="shared" si="3"/>
        <v>ปกติ</v>
      </c>
      <c r="M13" s="141">
        <f>input3!AQ13</f>
        <v>7</v>
      </c>
      <c r="N13" s="142" t="str">
        <f t="shared" si="4"/>
        <v>ปกติ</v>
      </c>
      <c r="O13" s="139">
        <f>input3!AS13</f>
        <v>11</v>
      </c>
      <c r="P13" s="143" t="str">
        <f t="shared" si="5"/>
        <v>มีจุดแข็ง</v>
      </c>
      <c r="Q13" s="140">
        <f t="shared" si="6"/>
        <v>40</v>
      </c>
      <c r="R13" s="154">
        <f t="shared" si="7"/>
        <v>40</v>
      </c>
      <c r="S13" s="138" t="str">
        <f t="shared" si="8"/>
        <v>ปกติ</v>
      </c>
    </row>
    <row r="14" spans="1:19" s="13" customFormat="1" ht="18" customHeight="1" x14ac:dyDescent="0.45">
      <c r="A14" s="184" t="s">
        <v>76</v>
      </c>
      <c r="B14" s="96" t="str">
        <f>input1!B14</f>
        <v>42</v>
      </c>
      <c r="C14" s="111" t="str">
        <f>input1!C14</f>
        <v>01012</v>
      </c>
      <c r="D14" s="112" t="str">
        <f>input1!D14</f>
        <v>นางสาวณัฐชดาพร  เขียวเกิด</v>
      </c>
      <c r="E14" s="113">
        <f>input1!E14</f>
        <v>2</v>
      </c>
      <c r="F14" s="144" t="str">
        <f t="shared" si="0"/>
        <v>หญิง</v>
      </c>
      <c r="G14" s="126">
        <f>input3!AF14</f>
        <v>11</v>
      </c>
      <c r="H14" s="129" t="str">
        <f t="shared" si="1"/>
        <v>เสี่ยง/มีปัญหา</v>
      </c>
      <c r="I14" s="128">
        <f>input3!AI14</f>
        <v>7</v>
      </c>
      <c r="J14" s="129" t="str">
        <f t="shared" si="2"/>
        <v>ปกติ</v>
      </c>
      <c r="K14" s="126">
        <f>input3!AM14</f>
        <v>7</v>
      </c>
      <c r="L14" s="129" t="str">
        <f t="shared" si="3"/>
        <v>ปกติ</v>
      </c>
      <c r="M14" s="128">
        <f>input3!AQ14</f>
        <v>7</v>
      </c>
      <c r="N14" s="129" t="str">
        <f t="shared" si="4"/>
        <v>ปกติ</v>
      </c>
      <c r="O14" s="126">
        <f>input3!AS14</f>
        <v>11</v>
      </c>
      <c r="P14" s="130" t="str">
        <f t="shared" si="5"/>
        <v>มีจุดแข็ง</v>
      </c>
      <c r="Q14" s="127">
        <f t="shared" si="6"/>
        <v>43</v>
      </c>
      <c r="R14" s="152">
        <f t="shared" si="7"/>
        <v>43</v>
      </c>
      <c r="S14" s="144" t="str">
        <f t="shared" si="8"/>
        <v>ปกติ</v>
      </c>
    </row>
    <row r="15" spans="1:19" s="13" customFormat="1" ht="18" customHeight="1" x14ac:dyDescent="0.45">
      <c r="A15" s="98" t="s">
        <v>77</v>
      </c>
      <c r="B15" s="96" t="str">
        <f>input1!B15</f>
        <v>42</v>
      </c>
      <c r="C15" s="111" t="str">
        <f>input1!C15</f>
        <v>01069</v>
      </c>
      <c r="D15" s="112" t="str">
        <f>input1!D15</f>
        <v>นางสาวณิชานันท์  รุณจำรัส</v>
      </c>
      <c r="E15" s="113">
        <f>input1!E15</f>
        <v>2</v>
      </c>
      <c r="F15" s="131" t="str">
        <f t="shared" si="0"/>
        <v>หญิง</v>
      </c>
      <c r="G15" s="132">
        <f>input3!AF15</f>
        <v>9</v>
      </c>
      <c r="H15" s="129" t="str">
        <f t="shared" si="1"/>
        <v>ปกติ</v>
      </c>
      <c r="I15" s="134">
        <f>input3!AI15</f>
        <v>5</v>
      </c>
      <c r="J15" s="129" t="str">
        <f t="shared" si="2"/>
        <v>ปกติ</v>
      </c>
      <c r="K15" s="132">
        <f>input3!AM15</f>
        <v>5</v>
      </c>
      <c r="L15" s="129" t="str">
        <f t="shared" si="3"/>
        <v>ปกติ</v>
      </c>
      <c r="M15" s="134">
        <f>input3!AQ15</f>
        <v>7</v>
      </c>
      <c r="N15" s="129" t="str">
        <f t="shared" si="4"/>
        <v>ปกติ</v>
      </c>
      <c r="O15" s="132">
        <f>input3!AS15</f>
        <v>15</v>
      </c>
      <c r="P15" s="130" t="str">
        <f t="shared" si="5"/>
        <v>มีจุดแข็ง</v>
      </c>
      <c r="Q15" s="133">
        <f t="shared" si="6"/>
        <v>41</v>
      </c>
      <c r="R15" s="153">
        <f t="shared" si="7"/>
        <v>41</v>
      </c>
      <c r="S15" s="144" t="str">
        <f t="shared" si="8"/>
        <v>ปกติ</v>
      </c>
    </row>
    <row r="16" spans="1:19" s="13" customFormat="1" ht="18" customHeight="1" x14ac:dyDescent="0.45">
      <c r="A16" s="185" t="s">
        <v>78</v>
      </c>
      <c r="B16" s="96" t="str">
        <f>input1!B16</f>
        <v>42</v>
      </c>
      <c r="C16" s="111" t="str">
        <f>input1!C16</f>
        <v>01665</v>
      </c>
      <c r="D16" s="112" t="str">
        <f>input1!D16</f>
        <v>นางสาวธนพร  วทัญญู</v>
      </c>
      <c r="E16" s="113">
        <f>input1!E16</f>
        <v>2</v>
      </c>
      <c r="F16" s="131" t="str">
        <f t="shared" si="0"/>
        <v>หญิง</v>
      </c>
      <c r="G16" s="126">
        <f>input3!AF16</f>
        <v>8</v>
      </c>
      <c r="H16" s="129" t="str">
        <f t="shared" si="1"/>
        <v>ปกติ</v>
      </c>
      <c r="I16" s="128">
        <f>input3!AI16</f>
        <v>9</v>
      </c>
      <c r="J16" s="129" t="str">
        <f t="shared" si="2"/>
        <v>ปกติ</v>
      </c>
      <c r="K16" s="126">
        <f>input3!AM16</f>
        <v>7</v>
      </c>
      <c r="L16" s="129" t="str">
        <f t="shared" si="3"/>
        <v>ปกติ</v>
      </c>
      <c r="M16" s="128">
        <f>input3!AQ16</f>
        <v>7</v>
      </c>
      <c r="N16" s="129" t="str">
        <f t="shared" si="4"/>
        <v>ปกติ</v>
      </c>
      <c r="O16" s="126">
        <f>input3!AS16</f>
        <v>11</v>
      </c>
      <c r="P16" s="130" t="str">
        <f t="shared" si="5"/>
        <v>มีจุดแข็ง</v>
      </c>
      <c r="Q16" s="133">
        <f t="shared" si="6"/>
        <v>42</v>
      </c>
      <c r="R16" s="153">
        <f t="shared" si="7"/>
        <v>42</v>
      </c>
      <c r="S16" s="144" t="str">
        <f t="shared" si="8"/>
        <v>ปกติ</v>
      </c>
    </row>
    <row r="17" spans="1:31" s="13" customFormat="1" ht="18" customHeight="1" x14ac:dyDescent="0.45">
      <c r="A17" s="187" t="s">
        <v>79</v>
      </c>
      <c r="B17" s="96" t="str">
        <f>input1!B17</f>
        <v>42</v>
      </c>
      <c r="C17" s="111" t="str">
        <f>input1!C17</f>
        <v>01666</v>
      </c>
      <c r="D17" s="112" t="str">
        <f>input1!D17</f>
        <v>นางสาวธันยพร  อินจันทร์</v>
      </c>
      <c r="E17" s="113">
        <f>input1!E17</f>
        <v>2</v>
      </c>
      <c r="F17" s="131" t="str">
        <f t="shared" si="0"/>
        <v>หญิง</v>
      </c>
      <c r="G17" s="132">
        <f>input3!AF17</f>
        <v>8</v>
      </c>
      <c r="H17" s="129" t="str">
        <f t="shared" si="1"/>
        <v>ปกติ</v>
      </c>
      <c r="I17" s="134">
        <f>input3!AI17</f>
        <v>7</v>
      </c>
      <c r="J17" s="129" t="str">
        <f t="shared" si="2"/>
        <v>ปกติ</v>
      </c>
      <c r="K17" s="132">
        <f>input3!AM17</f>
        <v>8</v>
      </c>
      <c r="L17" s="129" t="str">
        <f t="shared" si="3"/>
        <v>ปกติ</v>
      </c>
      <c r="M17" s="134">
        <f>input3!AQ17</f>
        <v>7</v>
      </c>
      <c r="N17" s="129" t="str">
        <f t="shared" si="4"/>
        <v>ปกติ</v>
      </c>
      <c r="O17" s="132">
        <f>input3!AS17</f>
        <v>10</v>
      </c>
      <c r="P17" s="130" t="str">
        <f t="shared" si="5"/>
        <v>ไม่มีจุดแข็ง</v>
      </c>
      <c r="Q17" s="133">
        <f t="shared" si="6"/>
        <v>40</v>
      </c>
      <c r="R17" s="153">
        <f t="shared" si="7"/>
        <v>40</v>
      </c>
      <c r="S17" s="144" t="str">
        <f t="shared" si="8"/>
        <v>ปกติ</v>
      </c>
    </row>
    <row r="18" spans="1:31" s="13" customFormat="1" ht="18" customHeight="1" thickBot="1" x14ac:dyDescent="0.5">
      <c r="A18" s="188" t="s">
        <v>80</v>
      </c>
      <c r="B18" s="97" t="str">
        <f>input1!B18</f>
        <v>42</v>
      </c>
      <c r="C18" s="135" t="str">
        <f>input1!C18</f>
        <v>01484</v>
      </c>
      <c r="D18" s="136" t="str">
        <f>input1!D18</f>
        <v>นางสาวปาริฉัตร  พันทุกัม</v>
      </c>
      <c r="E18" s="137">
        <f>input1!E18</f>
        <v>2</v>
      </c>
      <c r="F18" s="138" t="str">
        <f t="shared" si="0"/>
        <v>หญิง</v>
      </c>
      <c r="G18" s="141">
        <f>input3!AF18</f>
        <v>6</v>
      </c>
      <c r="H18" s="142" t="str">
        <f t="shared" si="1"/>
        <v>ปกติ</v>
      </c>
      <c r="I18" s="141">
        <f>input3!AI18</f>
        <v>6</v>
      </c>
      <c r="J18" s="142" t="str">
        <f t="shared" si="2"/>
        <v>ปกติ</v>
      </c>
      <c r="K18" s="139">
        <f>input3!AM18</f>
        <v>7</v>
      </c>
      <c r="L18" s="142" t="str">
        <f t="shared" si="3"/>
        <v>ปกติ</v>
      </c>
      <c r="M18" s="141">
        <f>input3!AQ18</f>
        <v>6</v>
      </c>
      <c r="N18" s="142" t="str">
        <f t="shared" si="4"/>
        <v>ปกติ</v>
      </c>
      <c r="O18" s="139">
        <f>input3!AS18</f>
        <v>11</v>
      </c>
      <c r="P18" s="143" t="str">
        <f t="shared" si="5"/>
        <v>มีจุดแข็ง</v>
      </c>
      <c r="Q18" s="140">
        <f t="shared" si="6"/>
        <v>36</v>
      </c>
      <c r="R18" s="154">
        <f t="shared" si="7"/>
        <v>36</v>
      </c>
      <c r="S18" s="138" t="str">
        <f t="shared" si="8"/>
        <v>ปกติ</v>
      </c>
    </row>
    <row r="19" spans="1:31" s="13" customFormat="1" ht="18" customHeight="1" x14ac:dyDescent="0.45">
      <c r="A19" s="184" t="s">
        <v>81</v>
      </c>
      <c r="B19" s="96" t="str">
        <f>input1!B19</f>
        <v>42</v>
      </c>
      <c r="C19" s="111" t="str">
        <f>input1!C19</f>
        <v>01667</v>
      </c>
      <c r="D19" s="112" t="str">
        <f>input1!D19</f>
        <v>นางสาวพัชรินทร์  แย้มเอี่ยม</v>
      </c>
      <c r="E19" s="113">
        <f>input1!E19</f>
        <v>2</v>
      </c>
      <c r="F19" s="144" t="str">
        <f t="shared" si="0"/>
        <v>หญิง</v>
      </c>
      <c r="G19" s="126">
        <f>input3!AF19</f>
        <v>5</v>
      </c>
      <c r="H19" s="129" t="str">
        <f t="shared" si="1"/>
        <v>ปกติ</v>
      </c>
      <c r="I19" s="128">
        <f>input3!AI19</f>
        <v>6</v>
      </c>
      <c r="J19" s="129" t="str">
        <f t="shared" si="2"/>
        <v>ปกติ</v>
      </c>
      <c r="K19" s="126">
        <f>input3!AM19</f>
        <v>7</v>
      </c>
      <c r="L19" s="129" t="str">
        <f t="shared" si="3"/>
        <v>ปกติ</v>
      </c>
      <c r="M19" s="128">
        <f>input3!AQ19</f>
        <v>7</v>
      </c>
      <c r="N19" s="129" t="str">
        <f t="shared" si="4"/>
        <v>ปกติ</v>
      </c>
      <c r="O19" s="126">
        <f>input3!AS19</f>
        <v>12</v>
      </c>
      <c r="P19" s="130" t="str">
        <f t="shared" si="5"/>
        <v>มีจุดแข็ง</v>
      </c>
      <c r="Q19" s="127">
        <f t="shared" si="6"/>
        <v>37</v>
      </c>
      <c r="R19" s="152">
        <f t="shared" si="7"/>
        <v>37</v>
      </c>
      <c r="S19" s="144" t="str">
        <f t="shared" si="8"/>
        <v>ปกติ</v>
      </c>
    </row>
    <row r="20" spans="1:31" s="13" customFormat="1" ht="18" customHeight="1" x14ac:dyDescent="0.45">
      <c r="A20" s="98" t="s">
        <v>29</v>
      </c>
      <c r="B20" s="96" t="str">
        <f>input1!B20</f>
        <v>42</v>
      </c>
      <c r="C20" s="111" t="str">
        <f>input1!C20</f>
        <v>01668</v>
      </c>
      <c r="D20" s="112" t="str">
        <f>input1!D20</f>
        <v>นางสาวพิมพากรณ์  นิลสพันธ์</v>
      </c>
      <c r="E20" s="113">
        <f>input1!E20</f>
        <v>2</v>
      </c>
      <c r="F20" s="131" t="str">
        <f t="shared" si="0"/>
        <v>หญิง</v>
      </c>
      <c r="G20" s="126">
        <f>input3!AF20</f>
        <v>5</v>
      </c>
      <c r="H20" s="129" t="str">
        <f t="shared" si="1"/>
        <v>ปกติ</v>
      </c>
      <c r="I20" s="128">
        <f>input3!AI20</f>
        <v>6</v>
      </c>
      <c r="J20" s="129" t="str">
        <f t="shared" si="2"/>
        <v>ปกติ</v>
      </c>
      <c r="K20" s="126">
        <f>input3!AM20</f>
        <v>8</v>
      </c>
      <c r="L20" s="129" t="str">
        <f t="shared" si="3"/>
        <v>ปกติ</v>
      </c>
      <c r="M20" s="128">
        <f>input3!AQ20</f>
        <v>8</v>
      </c>
      <c r="N20" s="129" t="str">
        <f t="shared" si="4"/>
        <v>ปกติ</v>
      </c>
      <c r="O20" s="126">
        <f>input3!AS20</f>
        <v>13</v>
      </c>
      <c r="P20" s="130" t="str">
        <f t="shared" si="5"/>
        <v>มีจุดแข็ง</v>
      </c>
      <c r="Q20" s="133">
        <f t="shared" si="6"/>
        <v>40</v>
      </c>
      <c r="R20" s="153">
        <f t="shared" si="7"/>
        <v>40</v>
      </c>
      <c r="S20" s="144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85" t="s">
        <v>30</v>
      </c>
      <c r="B21" s="96" t="str">
        <f>input1!B21</f>
        <v>42</v>
      </c>
      <c r="C21" s="111" t="str">
        <f>input1!C21</f>
        <v>01669</v>
      </c>
      <c r="D21" s="112" t="str">
        <f>input1!D21</f>
        <v>นางสาวภูพิงค์  พิณเมืองทอง</v>
      </c>
      <c r="E21" s="113">
        <f>input1!E21</f>
        <v>2</v>
      </c>
      <c r="F21" s="131" t="str">
        <f t="shared" si="0"/>
        <v>หญิง</v>
      </c>
      <c r="G21" s="132">
        <f>input3!AF21</f>
        <v>5</v>
      </c>
      <c r="H21" s="129" t="str">
        <f t="shared" si="1"/>
        <v>ปกติ</v>
      </c>
      <c r="I21" s="134">
        <f>input3!AI21</f>
        <v>6</v>
      </c>
      <c r="J21" s="129" t="str">
        <f t="shared" si="2"/>
        <v>ปกติ</v>
      </c>
      <c r="K21" s="132">
        <f>input3!AM21</f>
        <v>5</v>
      </c>
      <c r="L21" s="129" t="str">
        <f t="shared" si="3"/>
        <v>ปกติ</v>
      </c>
      <c r="M21" s="134">
        <f>input3!AQ21</f>
        <v>7</v>
      </c>
      <c r="N21" s="129" t="str">
        <f t="shared" si="4"/>
        <v>ปกติ</v>
      </c>
      <c r="O21" s="132">
        <f>input3!AS21</f>
        <v>15</v>
      </c>
      <c r="P21" s="130" t="str">
        <f t="shared" si="5"/>
        <v>มีจุดแข็ง</v>
      </c>
      <c r="Q21" s="133">
        <f t="shared" si="6"/>
        <v>38</v>
      </c>
      <c r="R21" s="153">
        <f t="shared" si="7"/>
        <v>38</v>
      </c>
      <c r="S21" s="144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87" t="s">
        <v>31</v>
      </c>
      <c r="B22" s="96" t="str">
        <f>input1!B22</f>
        <v>42</v>
      </c>
      <c r="C22" s="111" t="str">
        <f>input1!C22</f>
        <v>01670</v>
      </c>
      <c r="D22" s="112" t="str">
        <f>input1!D22</f>
        <v>นางสาวยุวธิดา  สว่างสุข</v>
      </c>
      <c r="E22" s="113">
        <f>input1!E22</f>
        <v>2</v>
      </c>
      <c r="F22" s="131" t="str">
        <f t="shared" si="0"/>
        <v>หญิง</v>
      </c>
      <c r="G22" s="126">
        <f>input3!AF22</f>
        <v>6</v>
      </c>
      <c r="H22" s="129" t="str">
        <f t="shared" si="1"/>
        <v>ปกติ</v>
      </c>
      <c r="I22" s="128">
        <f>input3!AI22</f>
        <v>6</v>
      </c>
      <c r="J22" s="129" t="str">
        <f t="shared" si="2"/>
        <v>ปกติ</v>
      </c>
      <c r="K22" s="126">
        <f>input3!AM22</f>
        <v>7</v>
      </c>
      <c r="L22" s="129" t="str">
        <f t="shared" si="3"/>
        <v>ปกติ</v>
      </c>
      <c r="M22" s="128">
        <f>input3!AQ22</f>
        <v>7</v>
      </c>
      <c r="N22" s="129" t="str">
        <f t="shared" si="4"/>
        <v>ปกติ</v>
      </c>
      <c r="O22" s="126">
        <f>input3!AS22</f>
        <v>11</v>
      </c>
      <c r="P22" s="130" t="str">
        <f t="shared" si="5"/>
        <v>มีจุดแข็ง</v>
      </c>
      <c r="Q22" s="133">
        <f t="shared" si="6"/>
        <v>37</v>
      </c>
      <c r="R22" s="153">
        <f t="shared" si="7"/>
        <v>37</v>
      </c>
      <c r="S22" s="144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88" t="s">
        <v>56</v>
      </c>
      <c r="B23" s="97" t="str">
        <f>input1!B23</f>
        <v>42</v>
      </c>
      <c r="C23" s="135" t="str">
        <f>input1!C23</f>
        <v>01110</v>
      </c>
      <c r="D23" s="136" t="str">
        <f>input1!D23</f>
        <v>นางสาววารุณี  มังกร</v>
      </c>
      <c r="E23" s="137">
        <f>input1!E23</f>
        <v>2</v>
      </c>
      <c r="F23" s="138" t="str">
        <f t="shared" si="0"/>
        <v>หญิง</v>
      </c>
      <c r="G23" s="141">
        <f>input3!AF23</f>
        <v>12</v>
      </c>
      <c r="H23" s="142" t="str">
        <f t="shared" si="1"/>
        <v>เสี่ยง/มีปัญหา</v>
      </c>
      <c r="I23" s="141">
        <f>input3!AI23</f>
        <v>7</v>
      </c>
      <c r="J23" s="142" t="str">
        <f t="shared" si="2"/>
        <v>ปกติ</v>
      </c>
      <c r="K23" s="139">
        <f>input3!AM23</f>
        <v>8</v>
      </c>
      <c r="L23" s="142" t="str">
        <f t="shared" si="3"/>
        <v>ปกติ</v>
      </c>
      <c r="M23" s="141">
        <f>input3!AQ23</f>
        <v>10</v>
      </c>
      <c r="N23" s="142" t="str">
        <f t="shared" si="4"/>
        <v>เสี่ยง/มีปัญหา</v>
      </c>
      <c r="O23" s="139">
        <f>input3!AS23</f>
        <v>11</v>
      </c>
      <c r="P23" s="143" t="str">
        <f t="shared" si="5"/>
        <v>มีจุดแข็ง</v>
      </c>
      <c r="Q23" s="140">
        <f t="shared" si="6"/>
        <v>48</v>
      </c>
      <c r="R23" s="154">
        <f t="shared" si="7"/>
        <v>48</v>
      </c>
      <c r="S23" s="138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84" t="s">
        <v>57</v>
      </c>
      <c r="B24" s="96" t="str">
        <f>input1!B24</f>
        <v>42</v>
      </c>
      <c r="C24" s="111" t="str">
        <f>input1!C24</f>
        <v>00867</v>
      </c>
      <c r="D24" s="112" t="str">
        <f>input1!D24</f>
        <v>นางสาวศิลาณี  เซี่ยงหว่อง</v>
      </c>
      <c r="E24" s="113">
        <f>input1!E24</f>
        <v>2</v>
      </c>
      <c r="F24" s="144" t="str">
        <f t="shared" si="0"/>
        <v>หญิง</v>
      </c>
      <c r="G24" s="126">
        <f>input3!AF24</f>
        <v>9</v>
      </c>
      <c r="H24" s="129" t="str">
        <f t="shared" si="1"/>
        <v>ปกติ</v>
      </c>
      <c r="I24" s="128">
        <f>input3!AI24</f>
        <v>7</v>
      </c>
      <c r="J24" s="129" t="str">
        <f t="shared" si="2"/>
        <v>ปกติ</v>
      </c>
      <c r="K24" s="126">
        <f>input3!AM24</f>
        <v>7</v>
      </c>
      <c r="L24" s="129" t="str">
        <f t="shared" si="3"/>
        <v>ปกติ</v>
      </c>
      <c r="M24" s="128">
        <f>input3!AQ24</f>
        <v>10</v>
      </c>
      <c r="N24" s="129" t="str">
        <f t="shared" si="4"/>
        <v>เสี่ยง/มีปัญหา</v>
      </c>
      <c r="O24" s="126">
        <f>input3!AS24</f>
        <v>9</v>
      </c>
      <c r="P24" s="130" t="str">
        <f t="shared" si="5"/>
        <v>ไม่มีจุดแข็ง</v>
      </c>
      <c r="Q24" s="127">
        <f t="shared" si="6"/>
        <v>42</v>
      </c>
      <c r="R24" s="152">
        <f t="shared" si="7"/>
        <v>42</v>
      </c>
      <c r="S24" s="144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98" t="s">
        <v>58</v>
      </c>
      <c r="B25" s="96" t="str">
        <f>input1!B25</f>
        <v>42</v>
      </c>
      <c r="C25" s="111" t="str">
        <f>input1!C25</f>
        <v>01671</v>
      </c>
      <c r="D25" s="112" t="str">
        <f>input1!D25</f>
        <v>นางสาวสุพีพร  วรรณา</v>
      </c>
      <c r="E25" s="113">
        <f>input1!E25</f>
        <v>2</v>
      </c>
      <c r="F25" s="131" t="str">
        <f t="shared" si="0"/>
        <v>หญิง</v>
      </c>
      <c r="G25" s="132">
        <f>input3!AF25</f>
        <v>9</v>
      </c>
      <c r="H25" s="129" t="str">
        <f t="shared" si="1"/>
        <v>ปกติ</v>
      </c>
      <c r="I25" s="134">
        <f>input3!AI25</f>
        <v>8</v>
      </c>
      <c r="J25" s="129" t="str">
        <f t="shared" si="2"/>
        <v>ปกติ</v>
      </c>
      <c r="K25" s="132">
        <f>input3!AM25</f>
        <v>8</v>
      </c>
      <c r="L25" s="129" t="str">
        <f t="shared" si="3"/>
        <v>ปกติ</v>
      </c>
      <c r="M25" s="134">
        <f>input3!AQ25</f>
        <v>9</v>
      </c>
      <c r="N25" s="129" t="str">
        <f t="shared" si="4"/>
        <v>ปกติ</v>
      </c>
      <c r="O25" s="132">
        <f>input3!AS25</f>
        <v>9</v>
      </c>
      <c r="P25" s="130" t="str">
        <f t="shared" si="5"/>
        <v>ไม่มีจุดแข็ง</v>
      </c>
      <c r="Q25" s="133">
        <f t="shared" si="6"/>
        <v>43</v>
      </c>
      <c r="R25" s="153">
        <f t="shared" si="7"/>
        <v>43</v>
      </c>
      <c r="S25" s="144" t="str">
        <f t="shared" si="8"/>
        <v>ปกติ</v>
      </c>
    </row>
    <row r="26" spans="1:31" s="13" customFormat="1" ht="18" customHeight="1" x14ac:dyDescent="0.45">
      <c r="A26" s="185" t="s">
        <v>59</v>
      </c>
      <c r="B26" s="96" t="str">
        <f>input1!B26</f>
        <v>42</v>
      </c>
      <c r="C26" s="111" t="str">
        <f>input1!C26</f>
        <v>01672</v>
      </c>
      <c r="D26" s="112" t="str">
        <f>input1!D26</f>
        <v>นางสาวหญิง  แสงสวย</v>
      </c>
      <c r="E26" s="113">
        <f>input1!E26</f>
        <v>2</v>
      </c>
      <c r="F26" s="131" t="str">
        <f t="shared" si="0"/>
        <v>หญิง</v>
      </c>
      <c r="G26" s="126">
        <f>input3!AF26</f>
        <v>12</v>
      </c>
      <c r="H26" s="129" t="str">
        <f t="shared" si="1"/>
        <v>เสี่ยง/มีปัญหา</v>
      </c>
      <c r="I26" s="128">
        <f>input3!AI26</f>
        <v>6</v>
      </c>
      <c r="J26" s="129" t="str">
        <f t="shared" si="2"/>
        <v>ปกติ</v>
      </c>
      <c r="K26" s="126">
        <f>input3!AM26</f>
        <v>6</v>
      </c>
      <c r="L26" s="129" t="str">
        <f t="shared" si="3"/>
        <v>ปกติ</v>
      </c>
      <c r="M26" s="128">
        <f>input3!AQ26</f>
        <v>8</v>
      </c>
      <c r="N26" s="129" t="str">
        <f t="shared" si="4"/>
        <v>ปกติ</v>
      </c>
      <c r="O26" s="126">
        <f>input3!AS26</f>
        <v>14</v>
      </c>
      <c r="P26" s="130" t="str">
        <f t="shared" si="5"/>
        <v>มีจุดแข็ง</v>
      </c>
      <c r="Q26" s="133">
        <f t="shared" si="6"/>
        <v>46</v>
      </c>
      <c r="R26" s="153">
        <f t="shared" si="7"/>
        <v>46</v>
      </c>
      <c r="S26" s="144" t="str">
        <f t="shared" si="8"/>
        <v>ปกติ</v>
      </c>
    </row>
    <row r="27" spans="1:31" s="13" customFormat="1" ht="18" customHeight="1" x14ac:dyDescent="0.45">
      <c r="A27" s="187" t="s">
        <v>0</v>
      </c>
      <c r="B27" s="96" t="str">
        <f>input1!B27</f>
        <v>42</v>
      </c>
      <c r="C27" s="111">
        <f>input1!C27</f>
        <v>0</v>
      </c>
      <c r="D27" s="112" t="str">
        <f>input1!D27</f>
        <v>นายธนวัฒน์  โสพิน</v>
      </c>
      <c r="E27" s="113">
        <f>input1!E27</f>
        <v>1</v>
      </c>
      <c r="F27" s="131" t="str">
        <f t="shared" si="0"/>
        <v>ชาย</v>
      </c>
      <c r="G27" s="132">
        <f>input3!AF27</f>
        <v>10</v>
      </c>
      <c r="H27" s="129" t="str">
        <f t="shared" si="1"/>
        <v>ปกติ</v>
      </c>
      <c r="I27" s="134">
        <f>input3!AI27</f>
        <v>9</v>
      </c>
      <c r="J27" s="129" t="str">
        <f t="shared" si="2"/>
        <v>ปกติ</v>
      </c>
      <c r="K27" s="132">
        <f>input3!AM27</f>
        <v>7</v>
      </c>
      <c r="L27" s="129" t="str">
        <f t="shared" si="3"/>
        <v>ปกติ</v>
      </c>
      <c r="M27" s="134">
        <f>input3!AQ27</f>
        <v>10</v>
      </c>
      <c r="N27" s="129" t="str">
        <f t="shared" si="4"/>
        <v>เสี่ยง/มีปัญหา</v>
      </c>
      <c r="O27" s="132">
        <f>input3!AS27</f>
        <v>12</v>
      </c>
      <c r="P27" s="130" t="str">
        <f t="shared" si="5"/>
        <v>มีจุดแข็ง</v>
      </c>
      <c r="Q27" s="133">
        <f t="shared" si="6"/>
        <v>48</v>
      </c>
      <c r="R27" s="153">
        <f t="shared" si="7"/>
        <v>48</v>
      </c>
      <c r="S27" s="144" t="str">
        <f t="shared" si="8"/>
        <v>ปกติ</v>
      </c>
    </row>
    <row r="28" spans="1:31" s="13" customFormat="1" ht="18" customHeight="1" thickBot="1" x14ac:dyDescent="0.5">
      <c r="A28" s="188" t="s">
        <v>1</v>
      </c>
      <c r="B28" s="97">
        <f>input1!B28</f>
        <v>0</v>
      </c>
      <c r="C28" s="135">
        <f>input1!C28</f>
        <v>0</v>
      </c>
      <c r="D28" s="136">
        <f>input1!D28</f>
        <v>0</v>
      </c>
      <c r="E28" s="137">
        <f>input1!E28</f>
        <v>0</v>
      </c>
      <c r="F28" s="138" t="str">
        <f t="shared" si="0"/>
        <v>-</v>
      </c>
      <c r="G28" s="141" t="str">
        <f>input3!AF28</f>
        <v>0</v>
      </c>
      <c r="H28" s="142" t="str">
        <f t="shared" si="1"/>
        <v>เสี่ยง/มีปัญหา</v>
      </c>
      <c r="I28" s="141" t="str">
        <f>input3!AI28</f>
        <v>0</v>
      </c>
      <c r="J28" s="142" t="str">
        <f t="shared" si="2"/>
        <v>เสี่ยง/มีปัญหา</v>
      </c>
      <c r="K28" s="139" t="str">
        <f>input3!AM28</f>
        <v>0</v>
      </c>
      <c r="L28" s="142" t="str">
        <f t="shared" si="3"/>
        <v>เสี่ยง/มีปัญหา</v>
      </c>
      <c r="M28" s="141" t="str">
        <f>input3!AQ28</f>
        <v>0</v>
      </c>
      <c r="N28" s="142" t="str">
        <f t="shared" si="4"/>
        <v>เสี่ยง/มีปัญหา</v>
      </c>
      <c r="O28" s="139" t="str">
        <f>input3!AS28</f>
        <v>0</v>
      </c>
      <c r="P28" s="143" t="str">
        <f t="shared" si="5"/>
        <v>มีจุดแข็ง</v>
      </c>
      <c r="Q28" s="140">
        <f t="shared" si="6"/>
        <v>0</v>
      </c>
      <c r="R28" s="154" t="str">
        <f t="shared" si="7"/>
        <v>-</v>
      </c>
      <c r="S28" s="138" t="str">
        <f t="shared" si="8"/>
        <v>เสี่ยง/มีปัญหา</v>
      </c>
    </row>
    <row r="29" spans="1:31" s="13" customFormat="1" ht="18" customHeight="1" x14ac:dyDescent="0.45">
      <c r="A29" s="184" t="s">
        <v>2</v>
      </c>
      <c r="B29" s="96">
        <f>input1!B29</f>
        <v>0</v>
      </c>
      <c r="C29" s="111">
        <f>input1!C29</f>
        <v>0</v>
      </c>
      <c r="D29" s="112">
        <f>input1!D29</f>
        <v>0</v>
      </c>
      <c r="E29" s="113">
        <f>input1!E29</f>
        <v>0</v>
      </c>
      <c r="F29" s="144" t="str">
        <f t="shared" si="0"/>
        <v>-</v>
      </c>
      <c r="G29" s="126" t="str">
        <f>input3!AF29</f>
        <v>0</v>
      </c>
      <c r="H29" s="129" t="str">
        <f t="shared" si="1"/>
        <v>เสี่ยง/มีปัญหา</v>
      </c>
      <c r="I29" s="128" t="str">
        <f>input3!AI29</f>
        <v>0</v>
      </c>
      <c r="J29" s="129" t="str">
        <f t="shared" si="2"/>
        <v>เสี่ยง/มีปัญหา</v>
      </c>
      <c r="K29" s="126" t="str">
        <f>input3!AM29</f>
        <v>0</v>
      </c>
      <c r="L29" s="129" t="str">
        <f t="shared" si="3"/>
        <v>เสี่ยง/มีปัญหา</v>
      </c>
      <c r="M29" s="128" t="str">
        <f>input3!AQ29</f>
        <v>0</v>
      </c>
      <c r="N29" s="129" t="str">
        <f t="shared" si="4"/>
        <v>เสี่ยง/มีปัญหา</v>
      </c>
      <c r="O29" s="126" t="str">
        <f>input3!AS29</f>
        <v>0</v>
      </c>
      <c r="P29" s="130" t="str">
        <f t="shared" si="5"/>
        <v>มีจุดแข็ง</v>
      </c>
      <c r="Q29" s="127">
        <f t="shared" si="6"/>
        <v>0</v>
      </c>
      <c r="R29" s="152" t="str">
        <f t="shared" si="7"/>
        <v>-</v>
      </c>
      <c r="S29" s="144" t="str">
        <f t="shared" si="8"/>
        <v>เสี่ยง/มีปัญหา</v>
      </c>
    </row>
    <row r="30" spans="1:31" s="13" customFormat="1" ht="18" customHeight="1" x14ac:dyDescent="0.45">
      <c r="A30" s="98" t="s">
        <v>3</v>
      </c>
      <c r="B30" s="96">
        <f>input1!B30</f>
        <v>0</v>
      </c>
      <c r="C30" s="111">
        <f>input1!C30</f>
        <v>0</v>
      </c>
      <c r="D30" s="112">
        <f>input1!D30</f>
        <v>0</v>
      </c>
      <c r="E30" s="113">
        <f>input1!E30</f>
        <v>0</v>
      </c>
      <c r="F30" s="131" t="str">
        <f t="shared" si="0"/>
        <v>-</v>
      </c>
      <c r="G30" s="126" t="str">
        <f>input3!AF30</f>
        <v>0</v>
      </c>
      <c r="H30" s="129" t="str">
        <f t="shared" si="1"/>
        <v>เสี่ยง/มีปัญหา</v>
      </c>
      <c r="I30" s="128" t="str">
        <f>input3!AI30</f>
        <v>0</v>
      </c>
      <c r="J30" s="129" t="str">
        <f t="shared" si="2"/>
        <v>เสี่ยง/มีปัญหา</v>
      </c>
      <c r="K30" s="126" t="str">
        <f>input3!AM30</f>
        <v>0</v>
      </c>
      <c r="L30" s="129" t="str">
        <f t="shared" si="3"/>
        <v>เสี่ยง/มีปัญหา</v>
      </c>
      <c r="M30" s="128" t="str">
        <f>input3!AQ30</f>
        <v>0</v>
      </c>
      <c r="N30" s="129" t="str">
        <f t="shared" si="4"/>
        <v>เสี่ยง/มีปัญหา</v>
      </c>
      <c r="O30" s="126" t="str">
        <f>input3!AS30</f>
        <v>0</v>
      </c>
      <c r="P30" s="130" t="str">
        <f t="shared" si="5"/>
        <v>มีจุดแข็ง</v>
      </c>
      <c r="Q30" s="133">
        <f t="shared" si="6"/>
        <v>0</v>
      </c>
      <c r="R30" s="153" t="str">
        <f t="shared" si="7"/>
        <v>-</v>
      </c>
      <c r="S30" s="144" t="str">
        <f t="shared" si="8"/>
        <v>เสี่ยง/มีปัญหา</v>
      </c>
    </row>
    <row r="31" spans="1:31" s="13" customFormat="1" ht="18" customHeight="1" x14ac:dyDescent="0.45">
      <c r="A31" s="185" t="s">
        <v>4</v>
      </c>
      <c r="B31" s="96">
        <f>input1!B31</f>
        <v>0</v>
      </c>
      <c r="C31" s="111">
        <f>input1!C31</f>
        <v>0</v>
      </c>
      <c r="D31" s="112">
        <f>input1!D31</f>
        <v>0</v>
      </c>
      <c r="E31" s="113">
        <f>input1!E31</f>
        <v>0</v>
      </c>
      <c r="F31" s="131" t="str">
        <f t="shared" si="0"/>
        <v>-</v>
      </c>
      <c r="G31" s="132" t="str">
        <f>input3!AF31</f>
        <v>0</v>
      </c>
      <c r="H31" s="129" t="str">
        <f t="shared" si="1"/>
        <v>เสี่ยง/มีปัญหา</v>
      </c>
      <c r="I31" s="134" t="str">
        <f>input3!AI31</f>
        <v>0</v>
      </c>
      <c r="J31" s="129" t="str">
        <f t="shared" si="2"/>
        <v>เสี่ยง/มีปัญหา</v>
      </c>
      <c r="K31" s="132" t="str">
        <f>input3!AM31</f>
        <v>0</v>
      </c>
      <c r="L31" s="129" t="str">
        <f t="shared" si="3"/>
        <v>เสี่ยง/มีปัญหา</v>
      </c>
      <c r="M31" s="134" t="str">
        <f>input3!AQ31</f>
        <v>0</v>
      </c>
      <c r="N31" s="129" t="str">
        <f t="shared" si="4"/>
        <v>เสี่ยง/มีปัญหา</v>
      </c>
      <c r="O31" s="132" t="str">
        <f>input3!AS31</f>
        <v>0</v>
      </c>
      <c r="P31" s="130" t="str">
        <f t="shared" si="5"/>
        <v>มีจุดแข็ง</v>
      </c>
      <c r="Q31" s="133">
        <f t="shared" si="6"/>
        <v>0</v>
      </c>
      <c r="R31" s="153" t="str">
        <f t="shared" si="7"/>
        <v>-</v>
      </c>
      <c r="S31" s="144" t="str">
        <f t="shared" si="8"/>
        <v>เสี่ยง/มีปัญหา</v>
      </c>
    </row>
    <row r="32" spans="1:31" s="13" customFormat="1" ht="18" customHeight="1" x14ac:dyDescent="0.45">
      <c r="A32" s="187" t="s">
        <v>5</v>
      </c>
      <c r="B32" s="96" t="e">
        <f>input1!#REF!</f>
        <v>#REF!</v>
      </c>
      <c r="C32" s="111" t="e">
        <f>input1!#REF!</f>
        <v>#REF!</v>
      </c>
      <c r="D32" s="112" t="e">
        <f>input1!#REF!</f>
        <v>#REF!</v>
      </c>
      <c r="E32" s="113" t="e">
        <f>input1!#REF!</f>
        <v>#REF!</v>
      </c>
      <c r="F32" s="131" t="e">
        <f t="shared" si="0"/>
        <v>#REF!</v>
      </c>
      <c r="G32" s="126" t="e">
        <f>input3!#REF!</f>
        <v>#REF!</v>
      </c>
      <c r="H32" s="129" t="e">
        <f t="shared" si="1"/>
        <v>#REF!</v>
      </c>
      <c r="I32" s="128" t="e">
        <f>input3!#REF!</f>
        <v>#REF!</v>
      </c>
      <c r="J32" s="129" t="e">
        <f t="shared" si="2"/>
        <v>#REF!</v>
      </c>
      <c r="K32" s="126" t="e">
        <f>input3!#REF!</f>
        <v>#REF!</v>
      </c>
      <c r="L32" s="129" t="e">
        <f t="shared" si="3"/>
        <v>#REF!</v>
      </c>
      <c r="M32" s="128" t="e">
        <f>input3!#REF!</f>
        <v>#REF!</v>
      </c>
      <c r="N32" s="129" t="e">
        <f t="shared" si="4"/>
        <v>#REF!</v>
      </c>
      <c r="O32" s="126" t="e">
        <f>input3!#REF!</f>
        <v>#REF!</v>
      </c>
      <c r="P32" s="130" t="e">
        <f t="shared" si="5"/>
        <v>#REF!</v>
      </c>
      <c r="Q32" s="133" t="e">
        <f t="shared" si="6"/>
        <v>#REF!</v>
      </c>
      <c r="R32" s="153" t="e">
        <f t="shared" si="7"/>
        <v>#REF!</v>
      </c>
      <c r="S32" s="144" t="e">
        <f t="shared" si="8"/>
        <v>#REF!</v>
      </c>
    </row>
    <row r="33" spans="1:19" s="13" customFormat="1" ht="18" customHeight="1" thickBot="1" x14ac:dyDescent="0.5">
      <c r="A33" s="188" t="s">
        <v>6</v>
      </c>
      <c r="B33" s="97">
        <f>input1!B32</f>
        <v>0</v>
      </c>
      <c r="C33" s="135">
        <f>input1!C32</f>
        <v>0</v>
      </c>
      <c r="D33" s="136">
        <f>input1!D32</f>
        <v>0</v>
      </c>
      <c r="E33" s="137">
        <f>input1!E32</f>
        <v>0</v>
      </c>
      <c r="F33" s="138" t="str">
        <f t="shared" si="0"/>
        <v>-</v>
      </c>
      <c r="G33" s="141" t="str">
        <f>input3!AF32</f>
        <v>0</v>
      </c>
      <c r="H33" s="142" t="str">
        <f t="shared" si="1"/>
        <v>เสี่ยง/มีปัญหา</v>
      </c>
      <c r="I33" s="141" t="str">
        <f>input3!AI32</f>
        <v>0</v>
      </c>
      <c r="J33" s="142" t="str">
        <f t="shared" si="2"/>
        <v>เสี่ยง/มีปัญหา</v>
      </c>
      <c r="K33" s="139" t="str">
        <f>input3!AM32</f>
        <v>0</v>
      </c>
      <c r="L33" s="142" t="str">
        <f t="shared" si="3"/>
        <v>เสี่ยง/มีปัญหา</v>
      </c>
      <c r="M33" s="141" t="str">
        <f>input3!AQ32</f>
        <v>0</v>
      </c>
      <c r="N33" s="142" t="str">
        <f t="shared" si="4"/>
        <v>เสี่ยง/มีปัญหา</v>
      </c>
      <c r="O33" s="139" t="str">
        <f>input3!AS32</f>
        <v>0</v>
      </c>
      <c r="P33" s="143" t="str">
        <f t="shared" si="5"/>
        <v>มีจุดแข็ง</v>
      </c>
      <c r="Q33" s="140">
        <f t="shared" si="6"/>
        <v>0</v>
      </c>
      <c r="R33" s="154" t="str">
        <f t="shared" si="7"/>
        <v>-</v>
      </c>
      <c r="S33" s="138" t="str">
        <f t="shared" si="8"/>
        <v>เสี่ยง/มีปัญหา</v>
      </c>
    </row>
    <row r="34" spans="1:19" s="13" customFormat="1" ht="18" customHeight="1" x14ac:dyDescent="0.45">
      <c r="A34" s="184" t="s">
        <v>7</v>
      </c>
      <c r="B34" s="96">
        <f>input1!B33</f>
        <v>0</v>
      </c>
      <c r="C34" s="111">
        <f>input1!C33</f>
        <v>0</v>
      </c>
      <c r="D34" s="112">
        <f>input1!D33</f>
        <v>0</v>
      </c>
      <c r="E34" s="113">
        <f>input1!E33</f>
        <v>0</v>
      </c>
      <c r="F34" s="144" t="str">
        <f t="shared" si="0"/>
        <v>-</v>
      </c>
      <c r="G34" s="126" t="str">
        <f>input3!AF33</f>
        <v>0</v>
      </c>
      <c r="H34" s="129" t="str">
        <f t="shared" si="1"/>
        <v>เสี่ยง/มีปัญหา</v>
      </c>
      <c r="I34" s="128" t="str">
        <f>input3!AI33</f>
        <v>0</v>
      </c>
      <c r="J34" s="129" t="str">
        <f t="shared" si="2"/>
        <v>เสี่ยง/มีปัญหา</v>
      </c>
      <c r="K34" s="126" t="str">
        <f>input3!AM33</f>
        <v>0</v>
      </c>
      <c r="L34" s="129" t="str">
        <f t="shared" si="3"/>
        <v>เสี่ยง/มีปัญหา</v>
      </c>
      <c r="M34" s="128" t="str">
        <f>input3!AQ33</f>
        <v>0</v>
      </c>
      <c r="N34" s="129" t="str">
        <f t="shared" si="4"/>
        <v>เสี่ยง/มีปัญหา</v>
      </c>
      <c r="O34" s="126" t="str">
        <f>input3!AS33</f>
        <v>0</v>
      </c>
      <c r="P34" s="130" t="str">
        <f t="shared" si="5"/>
        <v>มีจุดแข็ง</v>
      </c>
      <c r="Q34" s="127">
        <f t="shared" si="6"/>
        <v>0</v>
      </c>
      <c r="R34" s="152" t="str">
        <f t="shared" si="7"/>
        <v>-</v>
      </c>
      <c r="S34" s="144" t="str">
        <f t="shared" si="8"/>
        <v>เสี่ยง/มีปัญหา</v>
      </c>
    </row>
    <row r="35" spans="1:19" s="13" customFormat="1" ht="18" customHeight="1" x14ac:dyDescent="0.45">
      <c r="A35" s="98" t="s">
        <v>8</v>
      </c>
      <c r="B35" s="96">
        <f>input1!B34</f>
        <v>0</v>
      </c>
      <c r="C35" s="111">
        <f>input1!C34</f>
        <v>0</v>
      </c>
      <c r="D35" s="112">
        <f>input1!D34</f>
        <v>0</v>
      </c>
      <c r="E35" s="113">
        <f>input1!E34</f>
        <v>0</v>
      </c>
      <c r="F35" s="131" t="str">
        <f t="shared" si="0"/>
        <v>-</v>
      </c>
      <c r="G35" s="132" t="str">
        <f>input3!AF34</f>
        <v>0</v>
      </c>
      <c r="H35" s="129" t="str">
        <f t="shared" si="1"/>
        <v>เสี่ยง/มีปัญหา</v>
      </c>
      <c r="I35" s="134" t="str">
        <f>input3!AI34</f>
        <v>0</v>
      </c>
      <c r="J35" s="129" t="str">
        <f t="shared" si="2"/>
        <v>เสี่ยง/มีปัญหา</v>
      </c>
      <c r="K35" s="132" t="str">
        <f>input3!AM34</f>
        <v>0</v>
      </c>
      <c r="L35" s="129" t="str">
        <f t="shared" si="3"/>
        <v>เสี่ยง/มีปัญหา</v>
      </c>
      <c r="M35" s="134" t="str">
        <f>input3!AQ34</f>
        <v>0</v>
      </c>
      <c r="N35" s="129" t="str">
        <f t="shared" si="4"/>
        <v>เสี่ยง/มีปัญหา</v>
      </c>
      <c r="O35" s="132" t="str">
        <f>input3!AS34</f>
        <v>0</v>
      </c>
      <c r="P35" s="130" t="str">
        <f t="shared" si="5"/>
        <v>มีจุดแข็ง</v>
      </c>
      <c r="Q35" s="133">
        <f t="shared" si="6"/>
        <v>0</v>
      </c>
      <c r="R35" s="153" t="str">
        <f t="shared" si="7"/>
        <v>-</v>
      </c>
      <c r="S35" s="144" t="str">
        <f t="shared" si="8"/>
        <v>เสี่ยง/มีปัญหา</v>
      </c>
    </row>
    <row r="36" spans="1:19" s="13" customFormat="1" ht="18" customHeight="1" x14ac:dyDescent="0.45">
      <c r="A36" s="185" t="s">
        <v>9</v>
      </c>
      <c r="B36" s="96">
        <f>input1!B35</f>
        <v>0</v>
      </c>
      <c r="C36" s="111">
        <f>input1!C35</f>
        <v>0</v>
      </c>
      <c r="D36" s="112">
        <f>input1!D35</f>
        <v>0</v>
      </c>
      <c r="E36" s="113">
        <f>input1!E35</f>
        <v>0</v>
      </c>
      <c r="F36" s="131" t="str">
        <f t="shared" si="0"/>
        <v>-</v>
      </c>
      <c r="G36" s="126" t="str">
        <f>input3!AF35</f>
        <v>0</v>
      </c>
      <c r="H36" s="129" t="str">
        <f t="shared" si="1"/>
        <v>เสี่ยง/มีปัญหา</v>
      </c>
      <c r="I36" s="128" t="str">
        <f>input3!AI35</f>
        <v>0</v>
      </c>
      <c r="J36" s="129" t="str">
        <f t="shared" si="2"/>
        <v>เสี่ยง/มีปัญหา</v>
      </c>
      <c r="K36" s="126" t="str">
        <f>input3!AM35</f>
        <v>0</v>
      </c>
      <c r="L36" s="129" t="str">
        <f t="shared" si="3"/>
        <v>เสี่ยง/มีปัญหา</v>
      </c>
      <c r="M36" s="128" t="str">
        <f>input3!AQ35</f>
        <v>0</v>
      </c>
      <c r="N36" s="129" t="str">
        <f t="shared" si="4"/>
        <v>เสี่ยง/มีปัญหา</v>
      </c>
      <c r="O36" s="126" t="str">
        <f>input3!AS35</f>
        <v>0</v>
      </c>
      <c r="P36" s="130" t="str">
        <f t="shared" si="5"/>
        <v>มีจุดแข็ง</v>
      </c>
      <c r="Q36" s="133">
        <f t="shared" si="6"/>
        <v>0</v>
      </c>
      <c r="R36" s="153" t="str">
        <f t="shared" si="7"/>
        <v>-</v>
      </c>
      <c r="S36" s="144" t="str">
        <f t="shared" si="8"/>
        <v>เสี่ยง/มีปัญหา</v>
      </c>
    </row>
    <row r="37" spans="1:19" s="13" customFormat="1" ht="18" customHeight="1" x14ac:dyDescent="0.45">
      <c r="A37" s="187" t="s">
        <v>10</v>
      </c>
      <c r="B37" s="96">
        <f>input1!B36</f>
        <v>0</v>
      </c>
      <c r="C37" s="111">
        <f>input1!C36</f>
        <v>0</v>
      </c>
      <c r="D37" s="112">
        <f>input1!D36</f>
        <v>0</v>
      </c>
      <c r="E37" s="113">
        <f>input1!E36</f>
        <v>0</v>
      </c>
      <c r="F37" s="131" t="str">
        <f t="shared" si="0"/>
        <v>-</v>
      </c>
      <c r="G37" s="132" t="str">
        <f>input3!AF36</f>
        <v>0</v>
      </c>
      <c r="H37" s="129" t="str">
        <f t="shared" si="1"/>
        <v>เสี่ยง/มีปัญหา</v>
      </c>
      <c r="I37" s="134" t="str">
        <f>input3!AI36</f>
        <v>0</v>
      </c>
      <c r="J37" s="129" t="str">
        <f t="shared" si="2"/>
        <v>เสี่ยง/มีปัญหา</v>
      </c>
      <c r="K37" s="132" t="str">
        <f>input3!AM36</f>
        <v>0</v>
      </c>
      <c r="L37" s="129" t="str">
        <f t="shared" si="3"/>
        <v>เสี่ยง/มีปัญหา</v>
      </c>
      <c r="M37" s="134" t="str">
        <f>input3!AQ36</f>
        <v>0</v>
      </c>
      <c r="N37" s="129" t="str">
        <f t="shared" si="4"/>
        <v>เสี่ยง/มีปัญหา</v>
      </c>
      <c r="O37" s="132" t="str">
        <f>input3!AS36</f>
        <v>0</v>
      </c>
      <c r="P37" s="130" t="str">
        <f t="shared" si="5"/>
        <v>มีจุดแข็ง</v>
      </c>
      <c r="Q37" s="133">
        <f t="shared" si="6"/>
        <v>0</v>
      </c>
      <c r="R37" s="153" t="str">
        <f t="shared" si="7"/>
        <v>-</v>
      </c>
      <c r="S37" s="144" t="str">
        <f t="shared" si="8"/>
        <v>เสี่ยง/มีปัญหา</v>
      </c>
    </row>
    <row r="38" spans="1:19" s="13" customFormat="1" ht="18" customHeight="1" thickBot="1" x14ac:dyDescent="0.5">
      <c r="A38" s="188" t="s">
        <v>11</v>
      </c>
      <c r="B38" s="97">
        <f>input1!B37</f>
        <v>0</v>
      </c>
      <c r="C38" s="135">
        <f>input1!C37</f>
        <v>0</v>
      </c>
      <c r="D38" s="136">
        <f>input1!D37</f>
        <v>0</v>
      </c>
      <c r="E38" s="137">
        <f>input1!E37</f>
        <v>0</v>
      </c>
      <c r="F38" s="138" t="str">
        <f t="shared" si="0"/>
        <v>-</v>
      </c>
      <c r="G38" s="141" t="str">
        <f>input3!AF37</f>
        <v>0</v>
      </c>
      <c r="H38" s="142" t="str">
        <f t="shared" si="1"/>
        <v>เสี่ยง/มีปัญหา</v>
      </c>
      <c r="I38" s="141" t="str">
        <f>input3!AI37</f>
        <v>0</v>
      </c>
      <c r="J38" s="142" t="str">
        <f t="shared" si="2"/>
        <v>เสี่ยง/มีปัญหา</v>
      </c>
      <c r="K38" s="139" t="str">
        <f>input3!AM37</f>
        <v>0</v>
      </c>
      <c r="L38" s="142" t="str">
        <f t="shared" si="3"/>
        <v>เสี่ยง/มีปัญหา</v>
      </c>
      <c r="M38" s="141" t="str">
        <f>input3!AQ37</f>
        <v>0</v>
      </c>
      <c r="N38" s="142" t="str">
        <f t="shared" si="4"/>
        <v>เสี่ยง/มีปัญหา</v>
      </c>
      <c r="O38" s="139" t="str">
        <f>input3!AS37</f>
        <v>0</v>
      </c>
      <c r="P38" s="143" t="str">
        <f t="shared" si="5"/>
        <v>มีจุดแข็ง</v>
      </c>
      <c r="Q38" s="140">
        <f t="shared" si="6"/>
        <v>0</v>
      </c>
      <c r="R38" s="154" t="str">
        <f t="shared" si="7"/>
        <v>-</v>
      </c>
      <c r="S38" s="138" t="str">
        <f t="shared" si="8"/>
        <v>เสี่ยง/มีปัญหา</v>
      </c>
    </row>
    <row r="39" spans="1:19" s="13" customFormat="1" ht="18" customHeight="1" x14ac:dyDescent="0.45">
      <c r="A39" s="184" t="s">
        <v>12</v>
      </c>
      <c r="B39" s="96">
        <f>input1!B38</f>
        <v>0</v>
      </c>
      <c r="C39" s="111">
        <f>input1!C38</f>
        <v>0</v>
      </c>
      <c r="D39" s="112">
        <f>input1!D38</f>
        <v>0</v>
      </c>
      <c r="E39" s="113">
        <f>input1!E38</f>
        <v>0</v>
      </c>
      <c r="F39" s="144" t="str">
        <f t="shared" si="0"/>
        <v>-</v>
      </c>
      <c r="G39" s="126" t="str">
        <f>input3!AF38</f>
        <v>0</v>
      </c>
      <c r="H39" s="129" t="str">
        <f t="shared" si="1"/>
        <v>เสี่ยง/มีปัญหา</v>
      </c>
      <c r="I39" s="128" t="str">
        <f>input3!AI38</f>
        <v>0</v>
      </c>
      <c r="J39" s="129" t="str">
        <f t="shared" si="2"/>
        <v>เสี่ยง/มีปัญหา</v>
      </c>
      <c r="K39" s="126" t="str">
        <f>input3!AM38</f>
        <v>0</v>
      </c>
      <c r="L39" s="129" t="str">
        <f t="shared" si="3"/>
        <v>เสี่ยง/มีปัญหา</v>
      </c>
      <c r="M39" s="128" t="str">
        <f>input3!AQ38</f>
        <v>0</v>
      </c>
      <c r="N39" s="129" t="str">
        <f t="shared" si="4"/>
        <v>เสี่ยง/มีปัญหา</v>
      </c>
      <c r="O39" s="126" t="str">
        <f>input3!AS38</f>
        <v>0</v>
      </c>
      <c r="P39" s="130" t="str">
        <f t="shared" si="5"/>
        <v>มีจุดแข็ง</v>
      </c>
      <c r="Q39" s="127">
        <f t="shared" si="6"/>
        <v>0</v>
      </c>
      <c r="R39" s="152" t="str">
        <f t="shared" si="7"/>
        <v>-</v>
      </c>
      <c r="S39" s="144" t="str">
        <f t="shared" si="8"/>
        <v>เสี่ยง/มีปัญหา</v>
      </c>
    </row>
    <row r="40" spans="1:19" s="13" customFormat="1" ht="18" customHeight="1" x14ac:dyDescent="0.45">
      <c r="A40" s="98" t="s">
        <v>13</v>
      </c>
      <c r="B40" s="96">
        <f>input1!B39</f>
        <v>0</v>
      </c>
      <c r="C40" s="111">
        <f>input1!C39</f>
        <v>0</v>
      </c>
      <c r="D40" s="112">
        <f>input1!D39</f>
        <v>0</v>
      </c>
      <c r="E40" s="113">
        <f>input1!E39</f>
        <v>0</v>
      </c>
      <c r="F40" s="131" t="str">
        <f t="shared" si="0"/>
        <v>-</v>
      </c>
      <c r="G40" s="126" t="str">
        <f>input3!AF39</f>
        <v>0</v>
      </c>
      <c r="H40" s="129" t="str">
        <f t="shared" si="1"/>
        <v>เสี่ยง/มีปัญหา</v>
      </c>
      <c r="I40" s="128" t="str">
        <f>input3!AI39</f>
        <v>0</v>
      </c>
      <c r="J40" s="129" t="str">
        <f t="shared" si="2"/>
        <v>เสี่ยง/มีปัญหา</v>
      </c>
      <c r="K40" s="126" t="str">
        <f>input3!AM39</f>
        <v>0</v>
      </c>
      <c r="L40" s="129" t="str">
        <f t="shared" si="3"/>
        <v>เสี่ยง/มีปัญหา</v>
      </c>
      <c r="M40" s="128" t="str">
        <f>input3!AQ39</f>
        <v>0</v>
      </c>
      <c r="N40" s="129" t="str">
        <f t="shared" si="4"/>
        <v>เสี่ยง/มีปัญหา</v>
      </c>
      <c r="O40" s="126" t="str">
        <f>input3!AS39</f>
        <v>0</v>
      </c>
      <c r="P40" s="130" t="str">
        <f t="shared" si="5"/>
        <v>มีจุดแข็ง</v>
      </c>
      <c r="Q40" s="133">
        <f t="shared" si="6"/>
        <v>0</v>
      </c>
      <c r="R40" s="153" t="str">
        <f t="shared" si="7"/>
        <v>-</v>
      </c>
      <c r="S40" s="144" t="str">
        <f t="shared" si="8"/>
        <v>เสี่ยง/มีปัญหา</v>
      </c>
    </row>
    <row r="41" spans="1:19" s="13" customFormat="1" ht="18" customHeight="1" x14ac:dyDescent="0.45">
      <c r="A41" s="185" t="s">
        <v>14</v>
      </c>
      <c r="B41" s="96">
        <f>input1!B40</f>
        <v>0</v>
      </c>
      <c r="C41" s="111">
        <f>input1!C40</f>
        <v>0</v>
      </c>
      <c r="D41" s="112">
        <f>input1!D40</f>
        <v>0</v>
      </c>
      <c r="E41" s="113">
        <f>input1!E40</f>
        <v>0</v>
      </c>
      <c r="F41" s="131" t="str">
        <f t="shared" si="0"/>
        <v>-</v>
      </c>
      <c r="G41" s="132">
        <f>input3!AF40</f>
        <v>0</v>
      </c>
      <c r="H41" s="129" t="str">
        <f t="shared" si="1"/>
        <v>ปกติ</v>
      </c>
      <c r="I41" s="134">
        <f>input3!AI40</f>
        <v>0</v>
      </c>
      <c r="J41" s="129" t="str">
        <f t="shared" si="2"/>
        <v>ปกติ</v>
      </c>
      <c r="K41" s="132">
        <f>input3!AM40</f>
        <v>0</v>
      </c>
      <c r="L41" s="129" t="str">
        <f t="shared" si="3"/>
        <v>ปกติ</v>
      </c>
      <c r="M41" s="134">
        <f>input3!AQ40</f>
        <v>0</v>
      </c>
      <c r="N41" s="129" t="str">
        <f t="shared" si="4"/>
        <v>ปกติ</v>
      </c>
      <c r="O41" s="132">
        <f>input3!AS40</f>
        <v>0</v>
      </c>
      <c r="P41" s="130" t="str">
        <f t="shared" si="5"/>
        <v>ไม่มีจุดแข็ง</v>
      </c>
      <c r="Q41" s="133">
        <f t="shared" si="6"/>
        <v>0</v>
      </c>
      <c r="R41" s="153" t="str">
        <f t="shared" si="7"/>
        <v>-</v>
      </c>
      <c r="S41" s="144" t="str">
        <f t="shared" si="8"/>
        <v>เสี่ยง/มีปัญหา</v>
      </c>
    </row>
    <row r="42" spans="1:19" s="13" customFormat="1" ht="18" customHeight="1" x14ac:dyDescent="0.45">
      <c r="A42" s="187" t="s">
        <v>15</v>
      </c>
      <c r="B42" s="96">
        <f>input1!B41</f>
        <v>0</v>
      </c>
      <c r="C42" s="111">
        <f>input1!C41</f>
        <v>0</v>
      </c>
      <c r="D42" s="112">
        <f>input1!D41</f>
        <v>0</v>
      </c>
      <c r="E42" s="113">
        <f>input1!E41</f>
        <v>0</v>
      </c>
      <c r="F42" s="131" t="str">
        <f t="shared" si="0"/>
        <v>-</v>
      </c>
      <c r="G42" s="126">
        <f>input3!AF41</f>
        <v>0</v>
      </c>
      <c r="H42" s="129" t="str">
        <f t="shared" si="1"/>
        <v>ปกติ</v>
      </c>
      <c r="I42" s="128">
        <f>input3!AI41</f>
        <v>0</v>
      </c>
      <c r="J42" s="129" t="str">
        <f t="shared" si="2"/>
        <v>ปกติ</v>
      </c>
      <c r="K42" s="126">
        <f>input3!AM41</f>
        <v>0</v>
      </c>
      <c r="L42" s="129" t="str">
        <f t="shared" si="3"/>
        <v>ปกติ</v>
      </c>
      <c r="M42" s="128">
        <f>input3!AQ41</f>
        <v>0</v>
      </c>
      <c r="N42" s="129" t="str">
        <f t="shared" si="4"/>
        <v>ปกติ</v>
      </c>
      <c r="O42" s="126">
        <f>input3!AS41</f>
        <v>0</v>
      </c>
      <c r="P42" s="130" t="str">
        <f t="shared" si="5"/>
        <v>ไม่มีจุดแข็ง</v>
      </c>
      <c r="Q42" s="133">
        <f t="shared" si="6"/>
        <v>0</v>
      </c>
      <c r="R42" s="153" t="str">
        <f t="shared" si="7"/>
        <v>-</v>
      </c>
      <c r="S42" s="144" t="str">
        <f t="shared" si="8"/>
        <v>เสี่ยง/มีปัญหา</v>
      </c>
    </row>
    <row r="43" spans="1:19" s="13" customFormat="1" ht="18" customHeight="1" thickBot="1" x14ac:dyDescent="0.5">
      <c r="A43" s="188" t="s">
        <v>16</v>
      </c>
      <c r="B43" s="97">
        <f>input1!B42</f>
        <v>0</v>
      </c>
      <c r="C43" s="111">
        <f>input1!C42</f>
        <v>0</v>
      </c>
      <c r="D43" s="112">
        <f>input1!D42</f>
        <v>0</v>
      </c>
      <c r="E43" s="113">
        <f>input1!E42</f>
        <v>0</v>
      </c>
      <c r="F43" s="131" t="str">
        <f t="shared" si="0"/>
        <v>-</v>
      </c>
      <c r="G43" s="126">
        <f>input3!AF42</f>
        <v>0</v>
      </c>
      <c r="H43" s="129" t="str">
        <f t="shared" si="1"/>
        <v>ปกติ</v>
      </c>
      <c r="I43" s="128">
        <f>input3!AI42</f>
        <v>0</v>
      </c>
      <c r="J43" s="129" t="str">
        <f t="shared" si="2"/>
        <v>ปกติ</v>
      </c>
      <c r="K43" s="126">
        <f>input3!AM42</f>
        <v>0</v>
      </c>
      <c r="L43" s="129" t="str">
        <f t="shared" si="3"/>
        <v>ปกติ</v>
      </c>
      <c r="M43" s="128">
        <f>input3!AQ42</f>
        <v>0</v>
      </c>
      <c r="N43" s="129" t="str">
        <f t="shared" si="4"/>
        <v>ปกติ</v>
      </c>
      <c r="O43" s="126">
        <f>input3!AS42</f>
        <v>0</v>
      </c>
      <c r="P43" s="130" t="str">
        <f t="shared" si="5"/>
        <v>ไม่มีจุดแข็ง</v>
      </c>
      <c r="Q43" s="133">
        <f>G43+I43+K43+M43+O43</f>
        <v>0</v>
      </c>
      <c r="R43" s="153" t="str">
        <f t="shared" si="7"/>
        <v>-</v>
      </c>
      <c r="S43" s="144" t="str">
        <f t="shared" si="8"/>
        <v>เสี่ยง/มีปัญหา</v>
      </c>
    </row>
    <row r="44" spans="1:19" s="13" customFormat="1" ht="18" customHeight="1" thickBot="1" x14ac:dyDescent="0.5">
      <c r="A44" s="190" t="s">
        <v>60</v>
      </c>
      <c r="B44" s="97">
        <f>input1!B43</f>
        <v>0</v>
      </c>
      <c r="C44" s="114">
        <f>input1!C43</f>
        <v>0</v>
      </c>
      <c r="D44" s="115">
        <f>input1!D43</f>
        <v>0</v>
      </c>
      <c r="E44" s="113">
        <f>input1!E43</f>
        <v>0</v>
      </c>
      <c r="F44" s="138" t="str">
        <f t="shared" si="0"/>
        <v>-</v>
      </c>
      <c r="G44" s="139">
        <f>input3!AF43</f>
        <v>0</v>
      </c>
      <c r="H44" s="142" t="str">
        <f t="shared" si="1"/>
        <v>ปกติ</v>
      </c>
      <c r="I44" s="141">
        <f>input3!AI43</f>
        <v>0</v>
      </c>
      <c r="J44" s="142" t="str">
        <f t="shared" si="2"/>
        <v>ปกติ</v>
      </c>
      <c r="K44" s="139">
        <f>input3!AM43</f>
        <v>0</v>
      </c>
      <c r="L44" s="142" t="str">
        <f t="shared" si="3"/>
        <v>ปกติ</v>
      </c>
      <c r="M44" s="141">
        <f>input3!AQ43</f>
        <v>0</v>
      </c>
      <c r="N44" s="142" t="str">
        <f t="shared" si="4"/>
        <v>ปกติ</v>
      </c>
      <c r="O44" s="139">
        <f>input3!AS43</f>
        <v>0</v>
      </c>
      <c r="P44" s="143" t="str">
        <f t="shared" si="5"/>
        <v>ไม่มีจุดแข็ง</v>
      </c>
      <c r="Q44" s="140">
        <f>G44+I44+K44+M44+O44</f>
        <v>0</v>
      </c>
      <c r="R44" s="154" t="str">
        <f t="shared" si="7"/>
        <v>-</v>
      </c>
      <c r="S44" s="138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08" t="s">
        <v>55</v>
      </c>
      <c r="E46" s="109"/>
      <c r="F46" s="109"/>
      <c r="G46" s="109"/>
      <c r="H46" s="109"/>
      <c r="I46" s="109"/>
      <c r="J46" s="110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horizontalDpi="4294967293" verticalDpi="0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opLeftCell="A19" zoomScaleNormal="100" workbookViewId="0">
      <selection activeCell="H30" sqref="C29:H30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21" t="s">
        <v>26</v>
      </c>
      <c r="B1" s="322"/>
      <c r="C1" s="322"/>
      <c r="D1" s="322"/>
      <c r="E1" s="322"/>
      <c r="F1" s="323"/>
      <c r="G1" s="58"/>
      <c r="H1" s="321" t="s">
        <v>62</v>
      </c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</row>
    <row r="2" spans="1:19" ht="22.5" customHeight="1" thickBot="1" x14ac:dyDescent="0.5">
      <c r="A2" s="321" t="str">
        <f>input1!A2</f>
        <v>ชั้นมัธยมศึกษาปีที่ 4/2</v>
      </c>
      <c r="B2" s="322"/>
      <c r="C2" s="322"/>
      <c r="D2" s="322"/>
      <c r="E2" s="322"/>
      <c r="F2" s="323"/>
      <c r="G2" s="58"/>
      <c r="H2" s="149" t="s">
        <v>37</v>
      </c>
      <c r="I2" s="58"/>
      <c r="J2" s="149" t="s">
        <v>38</v>
      </c>
      <c r="K2" s="58"/>
      <c r="L2" s="149" t="s">
        <v>39</v>
      </c>
      <c r="M2" s="58"/>
      <c r="N2" s="149" t="s">
        <v>40</v>
      </c>
      <c r="O2" s="58"/>
      <c r="P2" s="149" t="s">
        <v>41</v>
      </c>
      <c r="Q2" s="58"/>
      <c r="R2" s="58"/>
      <c r="S2" s="149" t="s">
        <v>42</v>
      </c>
    </row>
    <row r="3" spans="1:19" ht="21.75" thickBot="1" x14ac:dyDescent="0.5">
      <c r="A3" s="191" t="s">
        <v>21</v>
      </c>
      <c r="B3" s="192" t="s">
        <v>20</v>
      </c>
      <c r="C3" s="1" t="s">
        <v>22</v>
      </c>
      <c r="D3" s="3" t="s">
        <v>23</v>
      </c>
      <c r="E3" s="1" t="s">
        <v>24</v>
      </c>
      <c r="F3" s="65" t="s">
        <v>24</v>
      </c>
      <c r="G3" s="150" t="s">
        <v>35</v>
      </c>
      <c r="H3" s="3" t="s">
        <v>36</v>
      </c>
      <c r="I3" s="59" t="s">
        <v>35</v>
      </c>
      <c r="J3" s="61" t="s">
        <v>36</v>
      </c>
      <c r="K3" s="67" t="s">
        <v>35</v>
      </c>
      <c r="L3" s="66" t="s">
        <v>36</v>
      </c>
      <c r="M3" s="150" t="s">
        <v>35</v>
      </c>
      <c r="N3" s="3" t="s">
        <v>36</v>
      </c>
      <c r="O3" s="67" t="s">
        <v>35</v>
      </c>
      <c r="P3" s="60" t="s">
        <v>36</v>
      </c>
      <c r="Q3" s="68"/>
      <c r="R3" s="150" t="s">
        <v>35</v>
      </c>
      <c r="S3" s="3" t="s">
        <v>36</v>
      </c>
    </row>
    <row r="4" spans="1:19" s="13" customFormat="1" ht="18" customHeight="1" x14ac:dyDescent="0.45">
      <c r="A4" s="193" t="s">
        <v>66</v>
      </c>
      <c r="B4" s="194" t="str">
        <f>input1!B4</f>
        <v>42</v>
      </c>
      <c r="C4" s="4" t="str">
        <f>input1!C4</f>
        <v>01131</v>
      </c>
      <c r="D4" s="5" t="str">
        <f>input1!D4</f>
        <v>นายไกรสิทธิ์  ประสงค์ดี</v>
      </c>
      <c r="E4" s="6">
        <f>input1!E4</f>
        <v>1</v>
      </c>
      <c r="F4" s="69" t="str">
        <f>IF(E4=1,"ชาย",IF(E4=2,"หญิง","-"))</f>
        <v>ชาย</v>
      </c>
      <c r="G4" s="151">
        <f>input1!AF4</f>
        <v>7</v>
      </c>
      <c r="H4" s="160" t="str">
        <f>IF(G4&gt;10,"เสี่ยง/มีปัญหา","ปกติ")</f>
        <v>ปกติ</v>
      </c>
      <c r="I4" s="161">
        <f>input1!AI4</f>
        <v>6</v>
      </c>
      <c r="J4" s="160" t="str">
        <f>IF(I4&gt;9,"เสี่ยง/มีปัญหา","ปกติ")</f>
        <v>ปกติ</v>
      </c>
      <c r="K4" s="162">
        <f>input1!AM4</f>
        <v>9</v>
      </c>
      <c r="L4" s="160" t="str">
        <f>IF(K4&gt;10,"เสี่ยง/มีปัญหา","ปกติ")</f>
        <v>ปกติ</v>
      </c>
      <c r="M4" s="163">
        <f>input1!AQ4</f>
        <v>8</v>
      </c>
      <c r="N4" s="160" t="str">
        <f>IF(M4&gt;9,"เสี่ยง/มีปัญหา","ปกติ")</f>
        <v>ปกติ</v>
      </c>
      <c r="O4" s="162">
        <f>input1!AS4</f>
        <v>8</v>
      </c>
      <c r="P4" s="164" t="str">
        <f>IF(O4&gt;10,"มีจุดแข็ง","ไม่มีจุดแข็ง")</f>
        <v>ไม่มีจุดแข็ง</v>
      </c>
      <c r="Q4" s="165">
        <f>G4+I4+K4+M4+O4</f>
        <v>38</v>
      </c>
      <c r="R4" s="163">
        <f>IF(Q4&lt;1,"-",Q4)</f>
        <v>38</v>
      </c>
      <c r="S4" s="166" t="str">
        <f>IF(R4&gt;48,"เสี่ยง/มีปัญหา","ปกติ")</f>
        <v>ปกติ</v>
      </c>
    </row>
    <row r="5" spans="1:19" s="13" customFormat="1" ht="18" customHeight="1" x14ac:dyDescent="0.45">
      <c r="A5" s="146" t="s">
        <v>67</v>
      </c>
      <c r="B5" s="194" t="str">
        <f>input1!B5</f>
        <v>42</v>
      </c>
      <c r="C5" s="4" t="str">
        <f>input1!C5</f>
        <v>00979</v>
      </c>
      <c r="D5" s="5" t="str">
        <f>input1!D5</f>
        <v>นายจตุรพล  โพธ์งาม</v>
      </c>
      <c r="E5" s="6">
        <f>input1!E5</f>
        <v>1</v>
      </c>
      <c r="F5" s="71" t="str">
        <f t="shared" ref="F5:F22" si="0">IF(E5=1,"ชาย",IF(E5=2,"หญิง","-"))</f>
        <v>ชาย</v>
      </c>
      <c r="G5" s="157">
        <f>input1!AF5</f>
        <v>6</v>
      </c>
      <c r="H5" s="160" t="str">
        <f t="shared" ref="H5:H22" si="1">IF(G5&gt;10,"เสี่ยง/มีปัญหา","ปกติ")</f>
        <v>ปกติ</v>
      </c>
      <c r="I5" s="167">
        <f>input1!AI5</f>
        <v>8</v>
      </c>
      <c r="J5" s="160" t="str">
        <f t="shared" ref="J5:J22" si="2">IF(I5&gt;9,"เสี่ยง/มีปัญหา","ปกติ")</f>
        <v>ปกติ</v>
      </c>
      <c r="K5" s="168">
        <f>input1!AM5</f>
        <v>6</v>
      </c>
      <c r="L5" s="160" t="str">
        <f t="shared" ref="L5:L22" si="3">IF(K5&gt;10,"เสี่ยง/มีปัญหา","ปกติ")</f>
        <v>ปกติ</v>
      </c>
      <c r="M5" s="169">
        <f>input1!AQ5</f>
        <v>8</v>
      </c>
      <c r="N5" s="160" t="str">
        <f t="shared" ref="N5:N22" si="4">IF(M5&gt;9,"เสี่ยง/มีปัญหา","ปกติ")</f>
        <v>ปกติ</v>
      </c>
      <c r="O5" s="168">
        <f>input1!AS5</f>
        <v>9</v>
      </c>
      <c r="P5" s="164" t="str">
        <f t="shared" ref="P5:P22" si="5">IF(O5&gt;10,"มีจุดแข็ง","ไม่มีจุดแข็ง")</f>
        <v>ไม่มีจุดแข็ง</v>
      </c>
      <c r="Q5" s="170">
        <f t="shared" ref="Q5:Q22" si="6">G5+I5+K5+M5+O5</f>
        <v>37</v>
      </c>
      <c r="R5" s="169">
        <f t="shared" ref="R5:R22" si="7">IF(Q5&lt;1,"-",Q5)</f>
        <v>37</v>
      </c>
      <c r="S5" s="166" t="str">
        <f t="shared" ref="S5:S22" si="8">IF(R5&gt;48,"เสี่ยง/มีปัญหา","ปกติ")</f>
        <v>ปกติ</v>
      </c>
    </row>
    <row r="6" spans="1:19" s="13" customFormat="1" ht="18" customHeight="1" x14ac:dyDescent="0.45">
      <c r="A6" s="147" t="s">
        <v>68</v>
      </c>
      <c r="B6" s="194" t="str">
        <f>input1!B6</f>
        <v>42</v>
      </c>
      <c r="C6" s="4" t="str">
        <f>input1!C6</f>
        <v>01664</v>
      </c>
      <c r="D6" s="5" t="str">
        <f>input1!D6</f>
        <v>นายเตชะวิทย์  ศรีบุญมา</v>
      </c>
      <c r="E6" s="6">
        <f>input1!E6</f>
        <v>1</v>
      </c>
      <c r="F6" s="71" t="str">
        <f t="shared" si="0"/>
        <v>ชาย</v>
      </c>
      <c r="G6" s="157">
        <f>input1!AF6</f>
        <v>7</v>
      </c>
      <c r="H6" s="160" t="str">
        <f t="shared" si="1"/>
        <v>ปกติ</v>
      </c>
      <c r="I6" s="167">
        <f>input1!AI6</f>
        <v>8</v>
      </c>
      <c r="J6" s="160" t="str">
        <f t="shared" si="2"/>
        <v>ปกติ</v>
      </c>
      <c r="K6" s="168">
        <f>input1!AM6</f>
        <v>6</v>
      </c>
      <c r="L6" s="160" t="str">
        <f t="shared" si="3"/>
        <v>ปกติ</v>
      </c>
      <c r="M6" s="169">
        <f>input1!AQ6</f>
        <v>7</v>
      </c>
      <c r="N6" s="160" t="str">
        <f t="shared" si="4"/>
        <v>ปกติ</v>
      </c>
      <c r="O6" s="168">
        <f>input1!AS6</f>
        <v>10</v>
      </c>
      <c r="P6" s="164" t="str">
        <f t="shared" si="5"/>
        <v>ไม่มีจุดแข็ง</v>
      </c>
      <c r="Q6" s="170">
        <f t="shared" si="6"/>
        <v>38</v>
      </c>
      <c r="R6" s="169">
        <f t="shared" si="7"/>
        <v>38</v>
      </c>
      <c r="S6" s="166" t="str">
        <f t="shared" si="8"/>
        <v>ปกติ</v>
      </c>
    </row>
    <row r="7" spans="1:19" s="13" customFormat="1" ht="18" customHeight="1" x14ac:dyDescent="0.45">
      <c r="A7" s="145" t="s">
        <v>69</v>
      </c>
      <c r="B7" s="194" t="str">
        <f>input1!B7</f>
        <v>42</v>
      </c>
      <c r="C7" s="4" t="str">
        <f>input1!C7</f>
        <v>01087</v>
      </c>
      <c r="D7" s="5" t="str">
        <f>input1!D7</f>
        <v>นายนิวัฒน์  น้ำเต้าไฟ</v>
      </c>
      <c r="E7" s="6">
        <f>input1!E7</f>
        <v>1</v>
      </c>
      <c r="F7" s="71" t="str">
        <f t="shared" si="0"/>
        <v>ชาย</v>
      </c>
      <c r="G7" s="157">
        <f>input1!AF7</f>
        <v>8</v>
      </c>
      <c r="H7" s="160" t="str">
        <f t="shared" si="1"/>
        <v>ปกติ</v>
      </c>
      <c r="I7" s="167">
        <f>input1!AI7</f>
        <v>6</v>
      </c>
      <c r="J7" s="160" t="str">
        <f t="shared" si="2"/>
        <v>ปกติ</v>
      </c>
      <c r="K7" s="168">
        <f>input1!AM7</f>
        <v>11</v>
      </c>
      <c r="L7" s="160" t="str">
        <f t="shared" si="3"/>
        <v>เสี่ยง/มีปัญหา</v>
      </c>
      <c r="M7" s="169">
        <f>input1!AQ7</f>
        <v>7</v>
      </c>
      <c r="N7" s="160" t="str">
        <f t="shared" si="4"/>
        <v>ปกติ</v>
      </c>
      <c r="O7" s="168">
        <f>input1!AS7</f>
        <v>10</v>
      </c>
      <c r="P7" s="164" t="str">
        <f t="shared" si="5"/>
        <v>ไม่มีจุดแข็ง</v>
      </c>
      <c r="Q7" s="170">
        <f t="shared" si="6"/>
        <v>42</v>
      </c>
      <c r="R7" s="169">
        <f t="shared" si="7"/>
        <v>42</v>
      </c>
      <c r="S7" s="166" t="str">
        <f t="shared" si="8"/>
        <v>ปกติ</v>
      </c>
    </row>
    <row r="8" spans="1:19" s="13" customFormat="1" ht="18" customHeight="1" thickBot="1" x14ac:dyDescent="0.5">
      <c r="A8" s="148" t="s">
        <v>70</v>
      </c>
      <c r="B8" s="195" t="str">
        <f>input1!B8</f>
        <v>42</v>
      </c>
      <c r="C8" s="62" t="str">
        <f>input1!C8</f>
        <v>01058</v>
      </c>
      <c r="D8" s="63" t="str">
        <f>input1!D8</f>
        <v>นายพงศกร  เมืองแก้ว</v>
      </c>
      <c r="E8" s="64">
        <f>input1!E8</f>
        <v>1</v>
      </c>
      <c r="F8" s="73" t="str">
        <f t="shared" si="0"/>
        <v>ชาย</v>
      </c>
      <c r="G8" s="158">
        <f>input1!AF8</f>
        <v>7</v>
      </c>
      <c r="H8" s="175" t="str">
        <f t="shared" si="1"/>
        <v>ปกติ</v>
      </c>
      <c r="I8" s="171">
        <f>input1!AI8</f>
        <v>9</v>
      </c>
      <c r="J8" s="175" t="str">
        <f t="shared" si="2"/>
        <v>ปกติ</v>
      </c>
      <c r="K8" s="172">
        <f>input1!AM8</f>
        <v>8</v>
      </c>
      <c r="L8" s="175" t="str">
        <f t="shared" si="3"/>
        <v>ปกติ</v>
      </c>
      <c r="M8" s="173">
        <f>input1!AQ8</f>
        <v>11</v>
      </c>
      <c r="N8" s="175" t="str">
        <f t="shared" si="4"/>
        <v>เสี่ยง/มีปัญหา</v>
      </c>
      <c r="O8" s="172">
        <f>input1!AS8</f>
        <v>13</v>
      </c>
      <c r="P8" s="176" t="str">
        <f t="shared" si="5"/>
        <v>มีจุดแข็ง</v>
      </c>
      <c r="Q8" s="174">
        <f t="shared" si="6"/>
        <v>48</v>
      </c>
      <c r="R8" s="173">
        <f t="shared" si="7"/>
        <v>48</v>
      </c>
      <c r="S8" s="177" t="str">
        <f t="shared" si="8"/>
        <v>ปกติ</v>
      </c>
    </row>
    <row r="9" spans="1:19" s="13" customFormat="1" ht="18" customHeight="1" x14ac:dyDescent="0.45">
      <c r="A9" s="193" t="s">
        <v>71</v>
      </c>
      <c r="B9" s="194" t="str">
        <f>input1!B9</f>
        <v>42</v>
      </c>
      <c r="C9" s="4" t="str">
        <f>input1!C9</f>
        <v>01094</v>
      </c>
      <c r="D9" s="5" t="str">
        <f>input1!D9</f>
        <v>นายภีรพล  อ้นเนียม</v>
      </c>
      <c r="E9" s="6">
        <f>input1!E9</f>
        <v>1</v>
      </c>
      <c r="F9" s="76" t="str">
        <f t="shared" si="0"/>
        <v>ชาย</v>
      </c>
      <c r="G9" s="151">
        <f>input1!AF9</f>
        <v>5</v>
      </c>
      <c r="H9" s="160" t="str">
        <f t="shared" si="1"/>
        <v>ปกติ</v>
      </c>
      <c r="I9" s="161">
        <f>input1!AI9</f>
        <v>6</v>
      </c>
      <c r="J9" s="160" t="str">
        <f t="shared" si="2"/>
        <v>ปกติ</v>
      </c>
      <c r="K9" s="162">
        <f>input1!AM9</f>
        <v>6</v>
      </c>
      <c r="L9" s="160" t="str">
        <f t="shared" si="3"/>
        <v>ปกติ</v>
      </c>
      <c r="M9" s="163">
        <f>input1!AQ9</f>
        <v>7</v>
      </c>
      <c r="N9" s="160" t="str">
        <f t="shared" si="4"/>
        <v>ปกติ</v>
      </c>
      <c r="O9" s="162">
        <f>input1!AS9</f>
        <v>11</v>
      </c>
      <c r="P9" s="164" t="str">
        <f t="shared" si="5"/>
        <v>มีจุดแข็ง</v>
      </c>
      <c r="Q9" s="165">
        <f t="shared" si="6"/>
        <v>35</v>
      </c>
      <c r="R9" s="163">
        <f t="shared" si="7"/>
        <v>35</v>
      </c>
      <c r="S9" s="166" t="str">
        <f t="shared" si="8"/>
        <v>ปกติ</v>
      </c>
    </row>
    <row r="10" spans="1:19" s="13" customFormat="1" ht="18" customHeight="1" x14ac:dyDescent="0.45">
      <c r="A10" s="146" t="s">
        <v>72</v>
      </c>
      <c r="B10" s="194" t="str">
        <f>input1!B10</f>
        <v>42</v>
      </c>
      <c r="C10" s="4" t="str">
        <f>input1!C10</f>
        <v>01023</v>
      </c>
      <c r="D10" s="5" t="str">
        <f>input1!D10</f>
        <v>นายสราวุธ  อ่อนละออ</v>
      </c>
      <c r="E10" s="6">
        <f>input1!E10</f>
        <v>1</v>
      </c>
      <c r="F10" s="71" t="str">
        <f t="shared" si="0"/>
        <v>ชาย</v>
      </c>
      <c r="G10" s="157">
        <f>input1!AF10</f>
        <v>6</v>
      </c>
      <c r="H10" s="160" t="str">
        <f t="shared" si="1"/>
        <v>ปกติ</v>
      </c>
      <c r="I10" s="167">
        <f>input1!AI10</f>
        <v>9</v>
      </c>
      <c r="J10" s="160" t="str">
        <f t="shared" si="2"/>
        <v>ปกติ</v>
      </c>
      <c r="K10" s="168">
        <f>input1!AM10</f>
        <v>6</v>
      </c>
      <c r="L10" s="160" t="str">
        <f t="shared" si="3"/>
        <v>ปกติ</v>
      </c>
      <c r="M10" s="169">
        <f>input1!AQ10</f>
        <v>7</v>
      </c>
      <c r="N10" s="160" t="str">
        <f t="shared" si="4"/>
        <v>ปกติ</v>
      </c>
      <c r="O10" s="168">
        <f>input1!AS10</f>
        <v>10</v>
      </c>
      <c r="P10" s="164" t="str">
        <f t="shared" si="5"/>
        <v>ไม่มีจุดแข็ง</v>
      </c>
      <c r="Q10" s="170">
        <f t="shared" si="6"/>
        <v>38</v>
      </c>
      <c r="R10" s="169">
        <f t="shared" si="7"/>
        <v>38</v>
      </c>
      <c r="S10" s="166" t="str">
        <f t="shared" si="8"/>
        <v>ปกติ</v>
      </c>
    </row>
    <row r="11" spans="1:19" s="13" customFormat="1" ht="18" customHeight="1" x14ac:dyDescent="0.45">
      <c r="A11" s="147" t="s">
        <v>73</v>
      </c>
      <c r="B11" s="194" t="str">
        <f>input1!B11</f>
        <v>42</v>
      </c>
      <c r="C11" s="4" t="str">
        <f>input1!C11</f>
        <v>00991</v>
      </c>
      <c r="D11" s="5" t="str">
        <f>input1!D11</f>
        <v>นายสุวรรณชัย  ศรีปิ่นเป้า</v>
      </c>
      <c r="E11" s="6">
        <f>input1!E11</f>
        <v>1</v>
      </c>
      <c r="F11" s="71" t="str">
        <f t="shared" si="0"/>
        <v>ชาย</v>
      </c>
      <c r="G11" s="157">
        <f>input1!AF11</f>
        <v>7</v>
      </c>
      <c r="H11" s="160" t="str">
        <f t="shared" si="1"/>
        <v>ปกติ</v>
      </c>
      <c r="I11" s="167">
        <f>input1!AI11</f>
        <v>7</v>
      </c>
      <c r="J11" s="160" t="str">
        <f t="shared" si="2"/>
        <v>ปกติ</v>
      </c>
      <c r="K11" s="168">
        <f>input1!AM11</f>
        <v>9</v>
      </c>
      <c r="L11" s="160" t="str">
        <f t="shared" si="3"/>
        <v>ปกติ</v>
      </c>
      <c r="M11" s="169">
        <f>input1!AQ11</f>
        <v>9</v>
      </c>
      <c r="N11" s="160" t="str">
        <f t="shared" si="4"/>
        <v>ปกติ</v>
      </c>
      <c r="O11" s="168">
        <f>input1!AS11</f>
        <v>10</v>
      </c>
      <c r="P11" s="164" t="str">
        <f t="shared" si="5"/>
        <v>ไม่มีจุดแข็ง</v>
      </c>
      <c r="Q11" s="170">
        <f t="shared" si="6"/>
        <v>42</v>
      </c>
      <c r="R11" s="169">
        <f t="shared" si="7"/>
        <v>42</v>
      </c>
      <c r="S11" s="166" t="str">
        <f t="shared" si="8"/>
        <v>ปกติ</v>
      </c>
    </row>
    <row r="12" spans="1:19" s="13" customFormat="1" ht="18" customHeight="1" x14ac:dyDescent="0.45">
      <c r="A12" s="145" t="s">
        <v>74</v>
      </c>
      <c r="B12" s="194" t="str">
        <f>input1!B12</f>
        <v>42</v>
      </c>
      <c r="C12" s="4" t="str">
        <f>input1!C12</f>
        <v>01066</v>
      </c>
      <c r="D12" s="5" t="str">
        <f>input1!D12</f>
        <v>นางสาวจอมขวัญ  เชียงมูล</v>
      </c>
      <c r="E12" s="6">
        <f>input1!E12</f>
        <v>2</v>
      </c>
      <c r="F12" s="71" t="str">
        <f t="shared" si="0"/>
        <v>หญิง</v>
      </c>
      <c r="G12" s="157">
        <f>input1!AF12</f>
        <v>5</v>
      </c>
      <c r="H12" s="160" t="str">
        <f t="shared" si="1"/>
        <v>ปกติ</v>
      </c>
      <c r="I12" s="167">
        <f>input1!AI12</f>
        <v>6</v>
      </c>
      <c r="J12" s="160" t="str">
        <f t="shared" si="2"/>
        <v>ปกติ</v>
      </c>
      <c r="K12" s="168">
        <f>input1!AM12</f>
        <v>7</v>
      </c>
      <c r="L12" s="160" t="str">
        <f t="shared" si="3"/>
        <v>ปกติ</v>
      </c>
      <c r="M12" s="169">
        <f>input1!AQ12</f>
        <v>7</v>
      </c>
      <c r="N12" s="160" t="str">
        <f t="shared" si="4"/>
        <v>ปกติ</v>
      </c>
      <c r="O12" s="168">
        <f>input1!AS12</f>
        <v>10</v>
      </c>
      <c r="P12" s="164" t="str">
        <f t="shared" si="5"/>
        <v>ไม่มีจุดแข็ง</v>
      </c>
      <c r="Q12" s="170">
        <f t="shared" si="6"/>
        <v>35</v>
      </c>
      <c r="R12" s="169">
        <f t="shared" si="7"/>
        <v>35</v>
      </c>
      <c r="S12" s="166" t="str">
        <f t="shared" si="8"/>
        <v>ปกติ</v>
      </c>
    </row>
    <row r="13" spans="1:19" s="13" customFormat="1" ht="18" customHeight="1" thickBot="1" x14ac:dyDescent="0.5">
      <c r="A13" s="148" t="s">
        <v>75</v>
      </c>
      <c r="B13" s="195" t="str">
        <f>input1!B13</f>
        <v>42</v>
      </c>
      <c r="C13" s="62" t="str">
        <f>input1!C13</f>
        <v>00994</v>
      </c>
      <c r="D13" s="63" t="str">
        <f>input1!D13</f>
        <v>นางสาวจุฑามาศ  วงษ์ธัญการณ์</v>
      </c>
      <c r="E13" s="64">
        <f>input1!E13</f>
        <v>2</v>
      </c>
      <c r="F13" s="73" t="str">
        <f t="shared" si="0"/>
        <v>หญิง</v>
      </c>
      <c r="G13" s="158">
        <f>input1!AF13</f>
        <v>6</v>
      </c>
      <c r="H13" s="175" t="str">
        <f t="shared" si="1"/>
        <v>ปกติ</v>
      </c>
      <c r="I13" s="171">
        <f>input1!AI13</f>
        <v>6</v>
      </c>
      <c r="J13" s="175" t="str">
        <f t="shared" si="2"/>
        <v>ปกติ</v>
      </c>
      <c r="K13" s="172">
        <f>input1!AM13</f>
        <v>10</v>
      </c>
      <c r="L13" s="175" t="str">
        <f t="shared" si="3"/>
        <v>ปกติ</v>
      </c>
      <c r="M13" s="173">
        <f>input1!AQ13</f>
        <v>7</v>
      </c>
      <c r="N13" s="175" t="str">
        <f t="shared" si="4"/>
        <v>ปกติ</v>
      </c>
      <c r="O13" s="172">
        <f>input1!AS13</f>
        <v>10</v>
      </c>
      <c r="P13" s="176" t="str">
        <f t="shared" si="5"/>
        <v>ไม่มีจุดแข็ง</v>
      </c>
      <c r="Q13" s="174">
        <f t="shared" si="6"/>
        <v>39</v>
      </c>
      <c r="R13" s="173">
        <f t="shared" si="7"/>
        <v>39</v>
      </c>
      <c r="S13" s="177" t="str">
        <f t="shared" si="8"/>
        <v>ปกติ</v>
      </c>
    </row>
    <row r="14" spans="1:19" s="13" customFormat="1" ht="18" customHeight="1" x14ac:dyDescent="0.45">
      <c r="A14" s="193" t="s">
        <v>76</v>
      </c>
      <c r="B14" s="194" t="str">
        <f>input1!B14</f>
        <v>42</v>
      </c>
      <c r="C14" s="4" t="str">
        <f>input1!C14</f>
        <v>01012</v>
      </c>
      <c r="D14" s="5" t="str">
        <f>input1!D14</f>
        <v>นางสาวณัฐชดาพร  เขียวเกิด</v>
      </c>
      <c r="E14" s="6">
        <f>input1!E14</f>
        <v>2</v>
      </c>
      <c r="F14" s="76" t="str">
        <f t="shared" si="0"/>
        <v>หญิง</v>
      </c>
      <c r="G14" s="151">
        <f>input1!AF14</f>
        <v>13</v>
      </c>
      <c r="H14" s="160" t="str">
        <f t="shared" si="1"/>
        <v>เสี่ยง/มีปัญหา</v>
      </c>
      <c r="I14" s="161">
        <f>input1!AI14</f>
        <v>9</v>
      </c>
      <c r="J14" s="160" t="str">
        <f t="shared" si="2"/>
        <v>ปกติ</v>
      </c>
      <c r="K14" s="162">
        <f>input1!AM14</f>
        <v>9</v>
      </c>
      <c r="L14" s="160" t="str">
        <f t="shared" si="3"/>
        <v>ปกติ</v>
      </c>
      <c r="M14" s="163">
        <f>input1!AQ14</f>
        <v>9</v>
      </c>
      <c r="N14" s="160" t="str">
        <f t="shared" si="4"/>
        <v>ปกติ</v>
      </c>
      <c r="O14" s="162">
        <f>input1!AS14</f>
        <v>11</v>
      </c>
      <c r="P14" s="164" t="str">
        <f t="shared" si="5"/>
        <v>มีจุดแข็ง</v>
      </c>
      <c r="Q14" s="165">
        <f t="shared" si="6"/>
        <v>51</v>
      </c>
      <c r="R14" s="163">
        <f t="shared" si="7"/>
        <v>51</v>
      </c>
      <c r="S14" s="166" t="str">
        <f t="shared" si="8"/>
        <v>เสี่ยง/มีปัญหา</v>
      </c>
    </row>
    <row r="15" spans="1:19" s="13" customFormat="1" ht="18" customHeight="1" x14ac:dyDescent="0.45">
      <c r="A15" s="146" t="s">
        <v>77</v>
      </c>
      <c r="B15" s="194" t="str">
        <f>input1!B15</f>
        <v>42</v>
      </c>
      <c r="C15" s="4" t="str">
        <f>input1!C15</f>
        <v>01069</v>
      </c>
      <c r="D15" s="5" t="str">
        <f>input1!D15</f>
        <v>นางสาวณิชานันท์  รุณจำรัส</v>
      </c>
      <c r="E15" s="6">
        <f>input1!E15</f>
        <v>2</v>
      </c>
      <c r="F15" s="71" t="str">
        <f t="shared" si="0"/>
        <v>หญิง</v>
      </c>
      <c r="G15" s="157">
        <f>input1!AF15</f>
        <v>8</v>
      </c>
      <c r="H15" s="160" t="str">
        <f t="shared" si="1"/>
        <v>ปกติ</v>
      </c>
      <c r="I15" s="167">
        <f>input1!AI15</f>
        <v>7</v>
      </c>
      <c r="J15" s="160" t="str">
        <f t="shared" si="2"/>
        <v>ปกติ</v>
      </c>
      <c r="K15" s="168">
        <f>input1!AM15</f>
        <v>5</v>
      </c>
      <c r="L15" s="160" t="str">
        <f t="shared" si="3"/>
        <v>ปกติ</v>
      </c>
      <c r="M15" s="169">
        <f>input1!AQ15</f>
        <v>7</v>
      </c>
      <c r="N15" s="160" t="str">
        <f t="shared" si="4"/>
        <v>ปกติ</v>
      </c>
      <c r="O15" s="168">
        <f>input1!AS15</f>
        <v>14</v>
      </c>
      <c r="P15" s="164" t="str">
        <f t="shared" si="5"/>
        <v>มีจุดแข็ง</v>
      </c>
      <c r="Q15" s="170">
        <f t="shared" si="6"/>
        <v>41</v>
      </c>
      <c r="R15" s="169">
        <f t="shared" si="7"/>
        <v>41</v>
      </c>
      <c r="S15" s="166" t="str">
        <f t="shared" si="8"/>
        <v>ปกติ</v>
      </c>
    </row>
    <row r="16" spans="1:19" s="13" customFormat="1" ht="18" customHeight="1" x14ac:dyDescent="0.45">
      <c r="A16" s="147" t="s">
        <v>78</v>
      </c>
      <c r="B16" s="194" t="str">
        <f>input1!B16</f>
        <v>42</v>
      </c>
      <c r="C16" s="4" t="str">
        <f>input1!C16</f>
        <v>01665</v>
      </c>
      <c r="D16" s="5" t="str">
        <f>input1!D16</f>
        <v>นางสาวธนพร  วทัญญู</v>
      </c>
      <c r="E16" s="6">
        <f>input1!E16</f>
        <v>2</v>
      </c>
      <c r="F16" s="71" t="str">
        <f t="shared" si="0"/>
        <v>หญิง</v>
      </c>
      <c r="G16" s="157">
        <f>input1!AF16</f>
        <v>8</v>
      </c>
      <c r="H16" s="160" t="str">
        <f t="shared" si="1"/>
        <v>ปกติ</v>
      </c>
      <c r="I16" s="167">
        <f>input1!AI16</f>
        <v>9</v>
      </c>
      <c r="J16" s="160" t="str">
        <f t="shared" si="2"/>
        <v>ปกติ</v>
      </c>
      <c r="K16" s="168">
        <f>input1!AM16</f>
        <v>7</v>
      </c>
      <c r="L16" s="160" t="str">
        <f t="shared" si="3"/>
        <v>ปกติ</v>
      </c>
      <c r="M16" s="169">
        <f>input1!AQ16</f>
        <v>7</v>
      </c>
      <c r="N16" s="160" t="str">
        <f t="shared" si="4"/>
        <v>ปกติ</v>
      </c>
      <c r="O16" s="168">
        <f>input1!AS16</f>
        <v>11</v>
      </c>
      <c r="P16" s="164" t="str">
        <f t="shared" si="5"/>
        <v>มีจุดแข็ง</v>
      </c>
      <c r="Q16" s="170">
        <f t="shared" si="6"/>
        <v>42</v>
      </c>
      <c r="R16" s="169">
        <f t="shared" si="7"/>
        <v>42</v>
      </c>
      <c r="S16" s="166" t="str">
        <f t="shared" si="8"/>
        <v>ปกติ</v>
      </c>
    </row>
    <row r="17" spans="1:31" s="13" customFormat="1" ht="18" customHeight="1" x14ac:dyDescent="0.45">
      <c r="A17" s="145" t="s">
        <v>79</v>
      </c>
      <c r="B17" s="194" t="str">
        <f>input1!B17</f>
        <v>42</v>
      </c>
      <c r="C17" s="4" t="str">
        <f>input1!C17</f>
        <v>01666</v>
      </c>
      <c r="D17" s="5" t="str">
        <f>input1!D17</f>
        <v>นางสาวธันยพร  อินจันทร์</v>
      </c>
      <c r="E17" s="6">
        <f>input1!E17</f>
        <v>2</v>
      </c>
      <c r="F17" s="71" t="str">
        <f t="shared" si="0"/>
        <v>หญิง</v>
      </c>
      <c r="G17" s="157">
        <f>input1!AF17</f>
        <v>8</v>
      </c>
      <c r="H17" s="160" t="str">
        <f t="shared" si="1"/>
        <v>ปกติ</v>
      </c>
      <c r="I17" s="167">
        <f>input1!AI17</f>
        <v>7</v>
      </c>
      <c r="J17" s="160" t="str">
        <f t="shared" si="2"/>
        <v>ปกติ</v>
      </c>
      <c r="K17" s="168">
        <f>input1!AM17</f>
        <v>8</v>
      </c>
      <c r="L17" s="160" t="str">
        <f t="shared" si="3"/>
        <v>ปกติ</v>
      </c>
      <c r="M17" s="169">
        <f>input1!AQ17</f>
        <v>7</v>
      </c>
      <c r="N17" s="160" t="str">
        <f t="shared" si="4"/>
        <v>ปกติ</v>
      </c>
      <c r="O17" s="168">
        <f>input1!AS17</f>
        <v>10</v>
      </c>
      <c r="P17" s="164" t="str">
        <f t="shared" si="5"/>
        <v>ไม่มีจุดแข็ง</v>
      </c>
      <c r="Q17" s="170">
        <f t="shared" si="6"/>
        <v>40</v>
      </c>
      <c r="R17" s="169">
        <f t="shared" si="7"/>
        <v>40</v>
      </c>
      <c r="S17" s="166" t="str">
        <f t="shared" si="8"/>
        <v>ปกติ</v>
      </c>
    </row>
    <row r="18" spans="1:31" s="13" customFormat="1" ht="18" customHeight="1" thickBot="1" x14ac:dyDescent="0.5">
      <c r="A18" s="299" t="s">
        <v>80</v>
      </c>
      <c r="B18" s="300" t="str">
        <f>input1!B18</f>
        <v>42</v>
      </c>
      <c r="C18" s="258" t="str">
        <f>input1!C18</f>
        <v>01484</v>
      </c>
      <c r="D18" s="262" t="str">
        <f>input1!D18</f>
        <v>นางสาวปาริฉัตร  พันทุกัม</v>
      </c>
      <c r="E18" s="257">
        <f>input1!E18</f>
        <v>2</v>
      </c>
      <c r="F18" s="263" t="str">
        <f t="shared" si="0"/>
        <v>หญิง</v>
      </c>
      <c r="G18" s="264">
        <f>input1!AF18</f>
        <v>7</v>
      </c>
      <c r="H18" s="301" t="str">
        <f t="shared" si="1"/>
        <v>ปกติ</v>
      </c>
      <c r="I18" s="265">
        <f>input1!AI18</f>
        <v>8</v>
      </c>
      <c r="J18" s="301" t="str">
        <f t="shared" si="2"/>
        <v>ปกติ</v>
      </c>
      <c r="K18" s="250">
        <f>input1!AM18</f>
        <v>9</v>
      </c>
      <c r="L18" s="301" t="str">
        <f t="shared" si="3"/>
        <v>ปกติ</v>
      </c>
      <c r="M18" s="251">
        <f>input1!AQ18</f>
        <v>9</v>
      </c>
      <c r="N18" s="301" t="str">
        <f t="shared" si="4"/>
        <v>ปกติ</v>
      </c>
      <c r="O18" s="250">
        <f>input1!AS18</f>
        <v>10</v>
      </c>
      <c r="P18" s="302" t="str">
        <f t="shared" si="5"/>
        <v>ไม่มีจุดแข็ง</v>
      </c>
      <c r="Q18" s="252">
        <f t="shared" si="6"/>
        <v>43</v>
      </c>
      <c r="R18" s="251">
        <f t="shared" si="7"/>
        <v>43</v>
      </c>
      <c r="S18" s="303" t="str">
        <f t="shared" si="8"/>
        <v>ปกติ</v>
      </c>
    </row>
    <row r="19" spans="1:31" s="13" customFormat="1" ht="18" customHeight="1" x14ac:dyDescent="0.45">
      <c r="A19" s="306" t="s">
        <v>81</v>
      </c>
      <c r="B19" s="294" t="str">
        <f>input1!B19</f>
        <v>42</v>
      </c>
      <c r="C19" s="290" t="str">
        <f>input1!C19</f>
        <v>01667</v>
      </c>
      <c r="D19" s="293" t="str">
        <f>input1!D19</f>
        <v>นางสาวพัชรินทร์  แย้มเอี่ยม</v>
      </c>
      <c r="E19" s="294">
        <f>input1!E19</f>
        <v>2</v>
      </c>
      <c r="F19" s="69" t="str">
        <f t="shared" si="0"/>
        <v>หญิง</v>
      </c>
      <c r="G19" s="295">
        <f>input1!AF19</f>
        <v>5</v>
      </c>
      <c r="H19" s="296" t="str">
        <f t="shared" si="1"/>
        <v>ปกติ</v>
      </c>
      <c r="I19" s="298">
        <f>input1!AI19</f>
        <v>6</v>
      </c>
      <c r="J19" s="296" t="str">
        <f t="shared" si="2"/>
        <v>ปกติ</v>
      </c>
      <c r="K19" s="298">
        <f>input1!AM19</f>
        <v>7</v>
      </c>
      <c r="L19" s="296" t="str">
        <f t="shared" si="3"/>
        <v>ปกติ</v>
      </c>
      <c r="M19" s="298">
        <f>input1!AQ19</f>
        <v>8</v>
      </c>
      <c r="N19" s="296" t="str">
        <f t="shared" si="4"/>
        <v>ปกติ</v>
      </c>
      <c r="O19" s="298">
        <f>input1!AS19</f>
        <v>11</v>
      </c>
      <c r="P19" s="296" t="str">
        <f t="shared" si="5"/>
        <v>มีจุดแข็ง</v>
      </c>
      <c r="Q19" s="178">
        <f t="shared" si="6"/>
        <v>37</v>
      </c>
      <c r="R19" s="286">
        <f t="shared" si="7"/>
        <v>37</v>
      </c>
      <c r="S19" s="287" t="str">
        <f t="shared" si="8"/>
        <v>ปกติ</v>
      </c>
    </row>
    <row r="20" spans="1:31" s="13" customFormat="1" ht="18" customHeight="1" x14ac:dyDescent="0.45">
      <c r="A20" s="146" t="s">
        <v>29</v>
      </c>
      <c r="B20" s="16" t="str">
        <f>input1!B20</f>
        <v>42</v>
      </c>
      <c r="C20" s="291" t="str">
        <f>input1!C20</f>
        <v>01668</v>
      </c>
      <c r="D20" s="15" t="str">
        <f>input1!D20</f>
        <v>นางสาวพิมพากรณ์  นิลสพันธ์</v>
      </c>
      <c r="E20" s="16">
        <f>input1!E20</f>
        <v>2</v>
      </c>
      <c r="F20" s="71" t="str">
        <f t="shared" si="0"/>
        <v>หญิง</v>
      </c>
      <c r="G20" s="157">
        <f>input1!AF20</f>
        <v>5</v>
      </c>
      <c r="H20" s="297" t="str">
        <f t="shared" si="1"/>
        <v>ปกติ</v>
      </c>
      <c r="I20" s="180">
        <f>input1!AI20</f>
        <v>7</v>
      </c>
      <c r="J20" s="297" t="str">
        <f t="shared" si="2"/>
        <v>ปกติ</v>
      </c>
      <c r="K20" s="180">
        <f>input1!AM20</f>
        <v>8</v>
      </c>
      <c r="L20" s="297" t="str">
        <f t="shared" si="3"/>
        <v>ปกติ</v>
      </c>
      <c r="M20" s="180">
        <f>input1!AQ20</f>
        <v>6</v>
      </c>
      <c r="N20" s="297" t="str">
        <f t="shared" si="4"/>
        <v>ปกติ</v>
      </c>
      <c r="O20" s="180">
        <f>input1!AS20</f>
        <v>11</v>
      </c>
      <c r="P20" s="297" t="str">
        <f t="shared" si="5"/>
        <v>มีจุดแข็ง</v>
      </c>
      <c r="Q20" s="168">
        <f t="shared" si="6"/>
        <v>37</v>
      </c>
      <c r="R20" s="284">
        <f t="shared" si="7"/>
        <v>37</v>
      </c>
      <c r="S20" s="285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6" t="s">
        <v>30</v>
      </c>
      <c r="B21" s="16" t="str">
        <f>input1!B21</f>
        <v>42</v>
      </c>
      <c r="C21" s="291" t="str">
        <f>input1!C21</f>
        <v>01669</v>
      </c>
      <c r="D21" s="15" t="str">
        <f>input1!D21</f>
        <v>นางสาวภูพิงค์  พิณเมืองทอง</v>
      </c>
      <c r="E21" s="16">
        <f>input1!E21</f>
        <v>2</v>
      </c>
      <c r="F21" s="71" t="str">
        <f t="shared" si="0"/>
        <v>หญิง</v>
      </c>
      <c r="G21" s="157">
        <f>input1!AF21</f>
        <v>10</v>
      </c>
      <c r="H21" s="297" t="str">
        <f t="shared" si="1"/>
        <v>ปกติ</v>
      </c>
      <c r="I21" s="180">
        <f>input1!AI21</f>
        <v>7</v>
      </c>
      <c r="J21" s="297" t="str">
        <f t="shared" si="2"/>
        <v>ปกติ</v>
      </c>
      <c r="K21" s="180">
        <f>input1!AM21</f>
        <v>8</v>
      </c>
      <c r="L21" s="297" t="str">
        <f t="shared" si="3"/>
        <v>ปกติ</v>
      </c>
      <c r="M21" s="180">
        <f>input1!AQ21</f>
        <v>7</v>
      </c>
      <c r="N21" s="297" t="str">
        <f t="shared" si="4"/>
        <v>ปกติ</v>
      </c>
      <c r="O21" s="180">
        <f>input1!AS21</f>
        <v>12</v>
      </c>
      <c r="P21" s="297" t="str">
        <f t="shared" si="5"/>
        <v>มีจุดแข็ง</v>
      </c>
      <c r="Q21" s="168">
        <f t="shared" si="6"/>
        <v>44</v>
      </c>
      <c r="R21" s="284">
        <f t="shared" si="7"/>
        <v>44</v>
      </c>
      <c r="S21" s="285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46" t="s">
        <v>31</v>
      </c>
      <c r="B22" s="16" t="str">
        <f>input1!B22</f>
        <v>42</v>
      </c>
      <c r="C22" s="291" t="str">
        <f>input1!C22</f>
        <v>01670</v>
      </c>
      <c r="D22" s="15" t="str">
        <f>input1!D22</f>
        <v>นางสาวยุวธิดา  สว่างสุข</v>
      </c>
      <c r="E22" s="16">
        <f>input1!E22</f>
        <v>2</v>
      </c>
      <c r="F22" s="71" t="str">
        <f t="shared" si="0"/>
        <v>หญิง</v>
      </c>
      <c r="G22" s="157">
        <f>input1!AF22</f>
        <v>12</v>
      </c>
      <c r="H22" s="297" t="str">
        <f t="shared" si="1"/>
        <v>เสี่ยง/มีปัญหา</v>
      </c>
      <c r="I22" s="180">
        <f>input1!AI22</f>
        <v>7</v>
      </c>
      <c r="J22" s="297" t="str">
        <f t="shared" si="2"/>
        <v>ปกติ</v>
      </c>
      <c r="K22" s="180">
        <f>input1!AM22</f>
        <v>9</v>
      </c>
      <c r="L22" s="297" t="str">
        <f t="shared" si="3"/>
        <v>ปกติ</v>
      </c>
      <c r="M22" s="180">
        <f>input1!AQ22</f>
        <v>11</v>
      </c>
      <c r="N22" s="297" t="str">
        <f t="shared" si="4"/>
        <v>เสี่ยง/มีปัญหา</v>
      </c>
      <c r="O22" s="180">
        <f>input1!AS22</f>
        <v>10</v>
      </c>
      <c r="P22" s="297" t="str">
        <f t="shared" si="5"/>
        <v>ไม่มีจุดแข็ง</v>
      </c>
      <c r="Q22" s="168">
        <f t="shared" si="6"/>
        <v>49</v>
      </c>
      <c r="R22" s="284">
        <f t="shared" si="7"/>
        <v>49</v>
      </c>
      <c r="S22" s="285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88" t="s">
        <v>56</v>
      </c>
      <c r="B23" s="24" t="str">
        <f>input1!B23</f>
        <v>42</v>
      </c>
      <c r="C23" s="292" t="str">
        <f>input1!C23</f>
        <v>01110</v>
      </c>
      <c r="D23" s="23" t="str">
        <f>input1!D23</f>
        <v>นางสาววารุณี  มังกร</v>
      </c>
      <c r="E23" s="24">
        <f>input1!E23</f>
        <v>2</v>
      </c>
      <c r="F23" s="73" t="str">
        <f t="shared" ref="F23:F27" si="9">IF(E23=1,"ชาย",IF(E23=2,"หญิง","-"))</f>
        <v>หญิง</v>
      </c>
      <c r="G23" s="158">
        <f>input1!AF23</f>
        <v>7</v>
      </c>
      <c r="H23" s="177" t="str">
        <f t="shared" ref="H23:H27" si="10">IF(G23&gt;10,"เสี่ยง/มีปัญหา","ปกติ")</f>
        <v>ปกติ</v>
      </c>
      <c r="I23" s="181">
        <f>input1!AI23</f>
        <v>7</v>
      </c>
      <c r="J23" s="177" t="str">
        <f t="shared" ref="J23:J27" si="11">IF(I23&gt;9,"เสี่ยง/มีปัญหา","ปกติ")</f>
        <v>ปกติ</v>
      </c>
      <c r="K23" s="181">
        <f>input1!AM23</f>
        <v>9</v>
      </c>
      <c r="L23" s="177" t="str">
        <f t="shared" ref="L23:L27" si="12">IF(K23&gt;10,"เสี่ยง/มีปัญหา","ปกติ")</f>
        <v>ปกติ</v>
      </c>
      <c r="M23" s="181">
        <f>input1!AQ23</f>
        <v>7</v>
      </c>
      <c r="N23" s="177" t="str">
        <f t="shared" ref="N23:N27" si="13">IF(M23&gt;9,"เสี่ยง/มีปัญหา","ปกติ")</f>
        <v>ปกติ</v>
      </c>
      <c r="O23" s="181">
        <f>input1!AS23</f>
        <v>11</v>
      </c>
      <c r="P23" s="177" t="str">
        <f t="shared" ref="P23:P27" si="14">IF(O23&gt;10,"มีจุดแข็ง","ไม่มีจุดแข็ง")</f>
        <v>มีจุดแข็ง</v>
      </c>
      <c r="Q23" s="172">
        <f t="shared" ref="Q23:Q27" si="15">G23+I23+K23+M23+O23</f>
        <v>41</v>
      </c>
      <c r="R23" s="176">
        <f t="shared" ref="R23:R27" si="16">IF(Q23&lt;1,"-",Q23)</f>
        <v>41</v>
      </c>
      <c r="S23" s="175" t="str">
        <f t="shared" ref="S23:S27" si="17">IF(R23&gt;48,"เสี่ยง/มีปัญหา","ปกติ")</f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304" t="s">
        <v>57</v>
      </c>
      <c r="B24" s="194" t="str">
        <f>input1!B24</f>
        <v>42</v>
      </c>
      <c r="C24" s="305" t="str">
        <f>input1!C24</f>
        <v>00867</v>
      </c>
      <c r="D24" s="5" t="str">
        <f>input1!D24</f>
        <v>นางสาวศิลาณี  เซี่ยงหว่อง</v>
      </c>
      <c r="E24" s="6">
        <f>input1!E24</f>
        <v>2</v>
      </c>
      <c r="F24" s="76" t="str">
        <f t="shared" si="9"/>
        <v>หญิง</v>
      </c>
      <c r="G24" s="151">
        <f>input1!AF24</f>
        <v>10</v>
      </c>
      <c r="H24" s="166" t="str">
        <f t="shared" si="10"/>
        <v>ปกติ</v>
      </c>
      <c r="I24" s="179">
        <f>input1!AI24</f>
        <v>8</v>
      </c>
      <c r="J24" s="166" t="str">
        <f t="shared" si="11"/>
        <v>ปกติ</v>
      </c>
      <c r="K24" s="179">
        <f>input1!AM24</f>
        <v>9</v>
      </c>
      <c r="L24" s="166" t="str">
        <f t="shared" si="12"/>
        <v>ปกติ</v>
      </c>
      <c r="M24" s="179">
        <f>input1!AQ24</f>
        <v>7</v>
      </c>
      <c r="N24" s="166" t="str">
        <f t="shared" si="13"/>
        <v>ปกติ</v>
      </c>
      <c r="O24" s="179">
        <f>input1!AS24</f>
        <v>11</v>
      </c>
      <c r="P24" s="166" t="str">
        <f t="shared" si="14"/>
        <v>มีจุดแข็ง</v>
      </c>
      <c r="Q24" s="162">
        <f t="shared" si="15"/>
        <v>45</v>
      </c>
      <c r="R24" s="164">
        <f t="shared" si="16"/>
        <v>45</v>
      </c>
      <c r="S24" s="160" t="str">
        <f t="shared" si="17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46" t="s">
        <v>58</v>
      </c>
      <c r="B25" s="289" t="str">
        <f>input1!B25</f>
        <v>42</v>
      </c>
      <c r="C25" s="291" t="str">
        <f>input1!C25</f>
        <v>01671</v>
      </c>
      <c r="D25" s="15" t="str">
        <f>input1!D25</f>
        <v>นางสาวสุพีพร  วรรณา</v>
      </c>
      <c r="E25" s="16">
        <f>input1!E25</f>
        <v>2</v>
      </c>
      <c r="F25" s="71" t="str">
        <f t="shared" si="9"/>
        <v>หญิง</v>
      </c>
      <c r="G25" s="157">
        <f>input1!AF25</f>
        <v>10</v>
      </c>
      <c r="H25" s="297" t="str">
        <f t="shared" si="10"/>
        <v>ปกติ</v>
      </c>
      <c r="I25" s="180">
        <f>input1!AI25</f>
        <v>8</v>
      </c>
      <c r="J25" s="297" t="str">
        <f t="shared" si="11"/>
        <v>ปกติ</v>
      </c>
      <c r="K25" s="180">
        <f>input1!AM25</f>
        <v>5</v>
      </c>
      <c r="L25" s="297" t="str">
        <f t="shared" si="12"/>
        <v>ปกติ</v>
      </c>
      <c r="M25" s="180">
        <f>input1!AQ25</f>
        <v>6</v>
      </c>
      <c r="N25" s="297" t="str">
        <f t="shared" si="13"/>
        <v>ปกติ</v>
      </c>
      <c r="O25" s="180">
        <f>input1!AS25</f>
        <v>14</v>
      </c>
      <c r="P25" s="297" t="str">
        <f t="shared" si="14"/>
        <v>มีจุดแข็ง</v>
      </c>
      <c r="Q25" s="168">
        <f t="shared" si="15"/>
        <v>43</v>
      </c>
      <c r="R25" s="284">
        <f t="shared" si="16"/>
        <v>43</v>
      </c>
      <c r="S25" s="285" t="str">
        <f t="shared" si="17"/>
        <v>ปกติ</v>
      </c>
    </row>
    <row r="26" spans="1:31" s="13" customFormat="1" ht="18" customHeight="1" x14ac:dyDescent="0.45">
      <c r="A26" s="146" t="s">
        <v>59</v>
      </c>
      <c r="B26" s="289" t="str">
        <f>input1!B26</f>
        <v>42</v>
      </c>
      <c r="C26" s="291" t="str">
        <f>input1!C26</f>
        <v>01672</v>
      </c>
      <c r="D26" s="15" t="str">
        <f>input1!D26</f>
        <v>นางสาวหญิง  แสงสวย</v>
      </c>
      <c r="E26" s="16">
        <f>input1!E26</f>
        <v>2</v>
      </c>
      <c r="F26" s="71" t="str">
        <f t="shared" si="9"/>
        <v>หญิง</v>
      </c>
      <c r="G26" s="157">
        <f>input1!AF26</f>
        <v>11</v>
      </c>
      <c r="H26" s="297" t="str">
        <f t="shared" si="10"/>
        <v>เสี่ยง/มีปัญหา</v>
      </c>
      <c r="I26" s="180">
        <f>input1!AI26</f>
        <v>10</v>
      </c>
      <c r="J26" s="297" t="str">
        <f t="shared" si="11"/>
        <v>เสี่ยง/มีปัญหา</v>
      </c>
      <c r="K26" s="180">
        <f>input1!AM26</f>
        <v>9</v>
      </c>
      <c r="L26" s="297" t="str">
        <f t="shared" si="12"/>
        <v>ปกติ</v>
      </c>
      <c r="M26" s="180">
        <f>input1!AQ26</f>
        <v>10</v>
      </c>
      <c r="N26" s="297" t="str">
        <f t="shared" si="13"/>
        <v>เสี่ยง/มีปัญหา</v>
      </c>
      <c r="O26" s="180">
        <f>input1!AS26</f>
        <v>13</v>
      </c>
      <c r="P26" s="297" t="str">
        <f t="shared" si="14"/>
        <v>มีจุดแข็ง</v>
      </c>
      <c r="Q26" s="168">
        <f t="shared" si="15"/>
        <v>53</v>
      </c>
      <c r="R26" s="284">
        <f t="shared" si="16"/>
        <v>53</v>
      </c>
      <c r="S26" s="285" t="str">
        <f t="shared" si="17"/>
        <v>เสี่ยง/มีปัญหา</v>
      </c>
    </row>
    <row r="27" spans="1:31" s="13" customFormat="1" ht="18" customHeight="1" thickBot="1" x14ac:dyDescent="0.5">
      <c r="A27" s="288" t="s">
        <v>0</v>
      </c>
      <c r="B27" s="195" t="str">
        <f>input1!B27</f>
        <v>42</v>
      </c>
      <c r="C27" s="292">
        <f>input1!C27</f>
        <v>0</v>
      </c>
      <c r="D27" s="23" t="str">
        <f>input1!D27</f>
        <v>นายธนวัฒน์  โสพิน</v>
      </c>
      <c r="E27" s="24">
        <f>input1!E27</f>
        <v>1</v>
      </c>
      <c r="F27" s="73" t="str">
        <f t="shared" si="9"/>
        <v>ชาย</v>
      </c>
      <c r="G27" s="158">
        <f>input1!AF27</f>
        <v>7</v>
      </c>
      <c r="H27" s="177" t="str">
        <f t="shared" si="10"/>
        <v>ปกติ</v>
      </c>
      <c r="I27" s="181">
        <f>input1!AI27</f>
        <v>7</v>
      </c>
      <c r="J27" s="177" t="str">
        <f t="shared" si="11"/>
        <v>ปกติ</v>
      </c>
      <c r="K27" s="181">
        <f>input1!AM27</f>
        <v>9</v>
      </c>
      <c r="L27" s="177" t="str">
        <f t="shared" si="12"/>
        <v>ปกติ</v>
      </c>
      <c r="M27" s="181">
        <f>input1!AQ27</f>
        <v>7</v>
      </c>
      <c r="N27" s="177" t="str">
        <f t="shared" si="13"/>
        <v>ปกติ</v>
      </c>
      <c r="O27" s="181">
        <f>input1!AS27</f>
        <v>11</v>
      </c>
      <c r="P27" s="177" t="str">
        <f t="shared" si="14"/>
        <v>มีจุดแข็ง</v>
      </c>
      <c r="Q27" s="172">
        <f t="shared" si="15"/>
        <v>41</v>
      </c>
      <c r="R27" s="176">
        <f t="shared" si="16"/>
        <v>41</v>
      </c>
      <c r="S27" s="175" t="str">
        <f t="shared" si="17"/>
        <v>ปกติ</v>
      </c>
    </row>
    <row r="28" spans="1:31" s="13" customFormat="1" ht="18" customHeight="1" x14ac:dyDescent="0.45">
      <c r="A28" s="261"/>
      <c r="B28" s="257"/>
      <c r="C28" s="258"/>
      <c r="D28" s="259"/>
      <c r="E28" s="257"/>
      <c r="F28" s="260"/>
      <c r="G28" s="260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</row>
    <row r="29" spans="1:31" s="13" customFormat="1" ht="18" customHeight="1" x14ac:dyDescent="0.45">
      <c r="A29" s="261"/>
      <c r="B29" s="257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1:31" s="13" customFormat="1" ht="18" customHeight="1" x14ac:dyDescent="0.45">
      <c r="A30" s="261"/>
      <c r="B30" s="257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1:31" s="13" customFormat="1" ht="18" customHeight="1" x14ac:dyDescent="0.45">
      <c r="A31" s="261"/>
      <c r="B31" s="257"/>
      <c r="C31" s="258"/>
      <c r="D31" s="259"/>
      <c r="E31" s="257"/>
      <c r="F31" s="260"/>
      <c r="G31" s="260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31" s="13" customFormat="1" ht="18" customHeight="1" x14ac:dyDescent="0.45">
      <c r="A32" s="261"/>
      <c r="B32" s="257"/>
      <c r="C32" s="258"/>
      <c r="D32" s="259"/>
      <c r="E32" s="257"/>
      <c r="F32" s="260"/>
      <c r="G32" s="260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</row>
    <row r="33" spans="1:19" s="13" customFormat="1" ht="18" customHeight="1" x14ac:dyDescent="0.45">
      <c r="A33" s="261"/>
      <c r="B33" s="257"/>
      <c r="C33" s="258"/>
      <c r="D33" s="259"/>
      <c r="E33" s="257"/>
      <c r="F33" s="260"/>
      <c r="G33" s="260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</row>
    <row r="34" spans="1:19" s="13" customFormat="1" ht="18" customHeight="1" x14ac:dyDescent="0.45">
      <c r="A34" s="256"/>
      <c r="B34" s="257"/>
      <c r="C34" s="258"/>
      <c r="D34" s="259"/>
      <c r="E34" s="257"/>
      <c r="F34" s="260"/>
      <c r="G34" s="260"/>
      <c r="H34" s="253"/>
      <c r="I34" s="179" t="str">
        <f>input1!AI34</f>
        <v>0</v>
      </c>
      <c r="J34" s="253"/>
      <c r="K34" s="253"/>
      <c r="L34" s="253"/>
      <c r="M34" s="253"/>
      <c r="N34" s="253"/>
      <c r="O34" s="253"/>
      <c r="P34" s="253"/>
      <c r="Q34" s="253"/>
      <c r="R34" s="253"/>
      <c r="S34" s="253"/>
    </row>
    <row r="35" spans="1:19" s="13" customFormat="1" ht="18" customHeight="1" x14ac:dyDescent="0.45">
      <c r="A35" s="256"/>
      <c r="B35" s="257"/>
      <c r="C35" s="258"/>
      <c r="D35" s="259"/>
      <c r="E35" s="257"/>
      <c r="F35" s="260"/>
      <c r="G35" s="260"/>
      <c r="H35" s="253"/>
      <c r="I35" s="180" t="str">
        <f>input1!AI35</f>
        <v>0</v>
      </c>
      <c r="J35" s="253"/>
      <c r="K35" s="253"/>
      <c r="L35" s="253"/>
      <c r="M35" s="253"/>
      <c r="N35" s="253"/>
      <c r="O35" s="253"/>
      <c r="P35" s="253"/>
      <c r="Q35" s="253"/>
      <c r="R35" s="253"/>
      <c r="S35" s="253"/>
    </row>
    <row r="36" spans="1:19" s="13" customFormat="1" ht="18" customHeight="1" x14ac:dyDescent="0.45">
      <c r="A36" s="256"/>
      <c r="B36" s="257"/>
      <c r="C36" s="258"/>
      <c r="D36" s="259"/>
      <c r="E36" s="257"/>
      <c r="F36" s="260"/>
      <c r="G36" s="260"/>
      <c r="H36" s="253"/>
      <c r="I36" s="180" t="str">
        <f>input1!AI36</f>
        <v>0</v>
      </c>
      <c r="J36" s="253"/>
      <c r="K36" s="253"/>
      <c r="L36" s="253"/>
      <c r="M36" s="253"/>
      <c r="N36" s="253"/>
      <c r="O36" s="253"/>
      <c r="P36" s="253"/>
      <c r="Q36" s="253"/>
      <c r="R36" s="253"/>
      <c r="S36" s="253"/>
    </row>
    <row r="37" spans="1:19" s="13" customFormat="1" ht="18" customHeight="1" x14ac:dyDescent="0.45">
      <c r="A37" s="256"/>
      <c r="B37" s="257"/>
      <c r="C37" s="258"/>
      <c r="D37" s="259"/>
      <c r="E37" s="257"/>
      <c r="F37" s="260"/>
      <c r="G37" s="260"/>
      <c r="H37" s="253"/>
      <c r="I37" s="180" t="str">
        <f>input1!AI37</f>
        <v>0</v>
      </c>
      <c r="J37" s="253"/>
      <c r="K37" s="253"/>
      <c r="L37" s="253"/>
      <c r="M37" s="253"/>
      <c r="N37" s="253"/>
      <c r="O37" s="253"/>
      <c r="P37" s="253"/>
      <c r="Q37" s="253"/>
      <c r="R37" s="253"/>
      <c r="S37" s="253"/>
    </row>
    <row r="38" spans="1:19" s="13" customFormat="1" ht="18" customHeight="1" x14ac:dyDescent="0.45">
      <c r="A38" s="256"/>
      <c r="B38" s="257"/>
      <c r="C38" s="258"/>
      <c r="D38" s="259"/>
      <c r="E38" s="257"/>
      <c r="F38" s="260"/>
      <c r="G38" s="260"/>
      <c r="H38" s="253"/>
      <c r="I38" s="180" t="str">
        <f>input1!AI38</f>
        <v>0</v>
      </c>
      <c r="J38" s="253"/>
      <c r="K38" s="253"/>
      <c r="L38" s="253"/>
      <c r="M38" s="253"/>
      <c r="N38" s="253"/>
      <c r="O38" s="253"/>
      <c r="P38" s="253"/>
      <c r="Q38" s="253"/>
      <c r="R38" s="253"/>
      <c r="S38" s="253"/>
    </row>
    <row r="39" spans="1:19" s="13" customFormat="1" ht="18" customHeight="1" x14ac:dyDescent="0.45">
      <c r="A39" s="256"/>
      <c r="B39" s="257"/>
      <c r="C39" s="258"/>
      <c r="D39" s="259"/>
      <c r="E39" s="257"/>
      <c r="F39" s="260"/>
      <c r="G39" s="260"/>
      <c r="H39" s="253"/>
      <c r="I39" s="180" t="str">
        <f>input1!AI39</f>
        <v>0</v>
      </c>
      <c r="J39" s="253"/>
      <c r="K39" s="253"/>
      <c r="L39" s="253"/>
      <c r="M39" s="253"/>
      <c r="N39" s="253"/>
      <c r="O39" s="253"/>
      <c r="P39" s="253"/>
      <c r="Q39" s="253"/>
      <c r="R39" s="253"/>
      <c r="S39" s="253"/>
    </row>
    <row r="40" spans="1:19" x14ac:dyDescent="0.4">
      <c r="A40" s="47"/>
      <c r="B40" s="47"/>
      <c r="C40" s="47"/>
      <c r="D40" s="47"/>
      <c r="E40" s="47"/>
      <c r="F40" s="47"/>
      <c r="G40" s="47"/>
      <c r="H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21" x14ac:dyDescent="0.45">
      <c r="A41" s="47"/>
      <c r="B41" s="47"/>
      <c r="C41" s="254"/>
      <c r="D41" s="254"/>
      <c r="E41" s="254"/>
      <c r="F41" s="255"/>
      <c r="G41" s="254"/>
      <c r="H41" s="254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21" x14ac:dyDescent="0.45">
      <c r="A42" s="47"/>
      <c r="B42" s="47"/>
      <c r="C42" s="254"/>
      <c r="D42" s="77"/>
      <c r="E42" s="77"/>
      <c r="F42" s="58"/>
      <c r="G42" s="78"/>
      <c r="H42" s="77"/>
      <c r="I42" s="7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21" x14ac:dyDescent="0.45">
      <c r="D43" s="58"/>
      <c r="E43" s="58" t="s">
        <v>48</v>
      </c>
      <c r="F43" s="58"/>
      <c r="G43" s="58" t="s">
        <v>48</v>
      </c>
      <c r="H43" s="58"/>
      <c r="I43" s="58"/>
    </row>
  </sheetData>
  <mergeCells count="3">
    <mergeCell ref="H1:S1"/>
    <mergeCell ref="A1:F1"/>
    <mergeCell ref="A2:F2"/>
  </mergeCells>
  <phoneticPr fontId="0" type="noConversion"/>
  <printOptions horizontalCentered="1"/>
  <pageMargins left="0.7" right="0.7" top="0.75" bottom="0.75" header="0.3" footer="0.3"/>
  <pageSetup paperSize="9" scale="61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view="pageBreakPreview" topLeftCell="A22" zoomScaleNormal="100" zoomScaleSheetLayoutView="100" workbookViewId="0">
      <selection activeCell="S30" sqref="A1:S30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321" t="s">
        <v>26</v>
      </c>
      <c r="B1" s="322"/>
      <c r="C1" s="322"/>
      <c r="D1" s="322"/>
      <c r="E1" s="322"/>
      <c r="F1" s="323"/>
      <c r="H1" s="321" t="s">
        <v>63</v>
      </c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</row>
    <row r="2" spans="1:19" ht="22.5" customHeight="1" thickBot="1" x14ac:dyDescent="0.5">
      <c r="A2" s="321" t="str">
        <f>input1!A2</f>
        <v>ชั้นมัธยมศึกษาปีที่ 4/2</v>
      </c>
      <c r="B2" s="322"/>
      <c r="C2" s="322"/>
      <c r="D2" s="322"/>
      <c r="E2" s="322"/>
      <c r="F2" s="323"/>
      <c r="H2" s="149" t="s">
        <v>37</v>
      </c>
      <c r="I2" s="58"/>
      <c r="J2" s="149" t="s">
        <v>38</v>
      </c>
      <c r="K2" s="58"/>
      <c r="L2" s="149" t="s">
        <v>39</v>
      </c>
      <c r="M2" s="58"/>
      <c r="N2" s="149" t="s">
        <v>40</v>
      </c>
      <c r="O2" s="58"/>
      <c r="P2" s="149" t="s">
        <v>41</v>
      </c>
      <c r="Q2" s="58"/>
      <c r="R2" s="58"/>
      <c r="S2" s="149" t="s">
        <v>42</v>
      </c>
    </row>
    <row r="3" spans="1:19" ht="21.75" thickBot="1" x14ac:dyDescent="0.5">
      <c r="A3" s="191" t="s">
        <v>21</v>
      </c>
      <c r="B3" s="192" t="s">
        <v>20</v>
      </c>
      <c r="C3" s="1" t="s">
        <v>22</v>
      </c>
      <c r="D3" s="3" t="s">
        <v>23</v>
      </c>
      <c r="E3" s="1" t="s">
        <v>24</v>
      </c>
      <c r="F3" s="65" t="s">
        <v>24</v>
      </c>
      <c r="G3" s="150" t="s">
        <v>35</v>
      </c>
      <c r="H3" s="3" t="s">
        <v>36</v>
      </c>
      <c r="I3" s="59" t="s">
        <v>35</v>
      </c>
      <c r="J3" s="61" t="s">
        <v>36</v>
      </c>
      <c r="K3" s="67" t="s">
        <v>35</v>
      </c>
      <c r="L3" s="66" t="s">
        <v>36</v>
      </c>
      <c r="M3" s="150" t="s">
        <v>35</v>
      </c>
      <c r="N3" s="3" t="s">
        <v>36</v>
      </c>
      <c r="O3" s="67" t="s">
        <v>35</v>
      </c>
      <c r="P3" s="60" t="s">
        <v>36</v>
      </c>
      <c r="Q3" s="68"/>
      <c r="R3" s="150" t="s">
        <v>35</v>
      </c>
      <c r="S3" s="3" t="s">
        <v>36</v>
      </c>
    </row>
    <row r="4" spans="1:19" s="13" customFormat="1" ht="18" customHeight="1" x14ac:dyDescent="0.45">
      <c r="A4" s="193" t="s">
        <v>66</v>
      </c>
      <c r="B4" s="194" t="str">
        <f>input1!B4</f>
        <v>42</v>
      </c>
      <c r="C4" s="4" t="str">
        <f>input1!C4</f>
        <v>01131</v>
      </c>
      <c r="D4" s="5" t="str">
        <f>input1!D4</f>
        <v>นายไกรสิทธิ์  ประสงค์ดี</v>
      </c>
      <c r="E4" s="6">
        <f>input1!E4</f>
        <v>1</v>
      </c>
      <c r="F4" s="69" t="str">
        <f>IF(E4=1,"ชาย",IF(E4=2,"หญิง","-"))</f>
        <v>ชาย</v>
      </c>
      <c r="G4" s="70">
        <f>input2!AF4</f>
        <v>8</v>
      </c>
      <c r="H4" s="160" t="str">
        <f>IF(G4&gt;10,"เสี่ยง/มีปัญหา","ปกติ")</f>
        <v>ปกติ</v>
      </c>
      <c r="I4" s="163">
        <f>input2!AI4</f>
        <v>8</v>
      </c>
      <c r="J4" s="160" t="str">
        <f>IF(I4&gt;9,"เสี่ยง/มีปัญหา","ปกติ")</f>
        <v>ปกติ</v>
      </c>
      <c r="K4" s="178">
        <f>input2!AM4</f>
        <v>14</v>
      </c>
      <c r="L4" s="160" t="str">
        <f>IF(K4&gt;10,"เสี่ยง/มีปัญหา","ปกติ")</f>
        <v>เสี่ยง/มีปัญหา</v>
      </c>
      <c r="M4" s="161">
        <f>input2!AQ4</f>
        <v>9</v>
      </c>
      <c r="N4" s="160" t="str">
        <f>IF(M4&gt;9,"เสี่ยง/มีปัญหา","ปกติ")</f>
        <v>ปกติ</v>
      </c>
      <c r="O4" s="162">
        <f>input2!AS4</f>
        <v>7</v>
      </c>
      <c r="P4" s="164" t="str">
        <f>IF(O4&gt;10,"มีจุดแข็ง","ไม่มีจุดแข็ง")</f>
        <v>ไม่มีจุดแข็ง</v>
      </c>
      <c r="Q4" s="165">
        <f>G4+I4+K4+M4+O4</f>
        <v>46</v>
      </c>
      <c r="R4" s="163">
        <f>IF(Q4&lt;1,"-",Q4)</f>
        <v>46</v>
      </c>
      <c r="S4" s="166" t="str">
        <f>IF(R4&gt;48,"เสี่ยง/มีปัญหา","ปกติ")</f>
        <v>ปกติ</v>
      </c>
    </row>
    <row r="5" spans="1:19" s="13" customFormat="1" ht="18" customHeight="1" x14ac:dyDescent="0.45">
      <c r="A5" s="146" t="s">
        <v>67</v>
      </c>
      <c r="B5" s="194" t="str">
        <f>input1!B5</f>
        <v>42</v>
      </c>
      <c r="C5" s="4" t="str">
        <f>input1!C5</f>
        <v>00979</v>
      </c>
      <c r="D5" s="5" t="str">
        <f>input1!D5</f>
        <v>นายจตุรพล  โพธ์งาม</v>
      </c>
      <c r="E5" s="6">
        <f>input1!E5</f>
        <v>1</v>
      </c>
      <c r="F5" s="71" t="str">
        <f t="shared" ref="F5:F22" si="0">IF(E5=1,"ชาย",IF(E5=2,"หญิง","-"))</f>
        <v>ชาย</v>
      </c>
      <c r="G5" s="72">
        <f>input2!AF5</f>
        <v>8</v>
      </c>
      <c r="H5" s="160" t="str">
        <f t="shared" ref="H5:H22" si="1">IF(G5&gt;10,"เสี่ยง/มีปัญหา","ปกติ")</f>
        <v>ปกติ</v>
      </c>
      <c r="I5" s="169">
        <f>input2!AI5</f>
        <v>8</v>
      </c>
      <c r="J5" s="160" t="str">
        <f t="shared" ref="J5:J22" si="2">IF(I5&gt;9,"เสี่ยง/มีปัญหา","ปกติ")</f>
        <v>ปกติ</v>
      </c>
      <c r="K5" s="168">
        <f>input2!AM5</f>
        <v>14</v>
      </c>
      <c r="L5" s="160" t="str">
        <f t="shared" ref="L5:L22" si="3">IF(K5&gt;10,"เสี่ยง/มีปัญหา","ปกติ")</f>
        <v>เสี่ยง/มีปัญหา</v>
      </c>
      <c r="M5" s="167">
        <f>input2!AQ5</f>
        <v>9</v>
      </c>
      <c r="N5" s="160" t="str">
        <f t="shared" ref="N5:N22" si="4">IF(M5&gt;9,"เสี่ยง/มีปัญหา","ปกติ")</f>
        <v>ปกติ</v>
      </c>
      <c r="O5" s="168">
        <f>input2!AS5</f>
        <v>7</v>
      </c>
      <c r="P5" s="164" t="str">
        <f t="shared" ref="P5:P22" si="5">IF(O5&gt;10,"มีจุดแข็ง","ไม่มีจุดแข็ง")</f>
        <v>ไม่มีจุดแข็ง</v>
      </c>
      <c r="Q5" s="170">
        <f t="shared" ref="Q5:Q22" si="6">G5+I5+K5+M5+O5</f>
        <v>46</v>
      </c>
      <c r="R5" s="169">
        <f t="shared" ref="R5:R22" si="7">IF(Q5&lt;1,"-",Q5)</f>
        <v>46</v>
      </c>
      <c r="S5" s="166" t="str">
        <f t="shared" ref="S5:S22" si="8">IF(R5&gt;48,"เสี่ยง/มีปัญหา","ปกติ")</f>
        <v>ปกติ</v>
      </c>
    </row>
    <row r="6" spans="1:19" s="13" customFormat="1" ht="18" customHeight="1" x14ac:dyDescent="0.45">
      <c r="A6" s="147" t="s">
        <v>68</v>
      </c>
      <c r="B6" s="194" t="str">
        <f>input1!B6</f>
        <v>42</v>
      </c>
      <c r="C6" s="4" t="str">
        <f>input1!C6</f>
        <v>01664</v>
      </c>
      <c r="D6" s="5" t="str">
        <f>input1!D6</f>
        <v>นายเตชะวิทย์  ศรีบุญมา</v>
      </c>
      <c r="E6" s="6">
        <f>input1!E6</f>
        <v>1</v>
      </c>
      <c r="F6" s="71" t="str">
        <f t="shared" si="0"/>
        <v>ชาย</v>
      </c>
      <c r="G6" s="70">
        <f>input2!AF6</f>
        <v>19</v>
      </c>
      <c r="H6" s="160" t="str">
        <f t="shared" si="1"/>
        <v>เสี่ยง/มีปัญหา</v>
      </c>
      <c r="I6" s="163">
        <f>input2!AI6</f>
        <v>7</v>
      </c>
      <c r="J6" s="160" t="str">
        <f t="shared" si="2"/>
        <v>ปกติ</v>
      </c>
      <c r="K6" s="162">
        <f>input2!AM6</f>
        <v>11</v>
      </c>
      <c r="L6" s="160" t="str">
        <f t="shared" si="3"/>
        <v>เสี่ยง/มีปัญหา</v>
      </c>
      <c r="M6" s="161">
        <f>input2!AQ6</f>
        <v>9</v>
      </c>
      <c r="N6" s="160" t="str">
        <f t="shared" si="4"/>
        <v>ปกติ</v>
      </c>
      <c r="O6" s="162">
        <f>input2!AS6</f>
        <v>6</v>
      </c>
      <c r="P6" s="164" t="str">
        <f t="shared" si="5"/>
        <v>ไม่มีจุดแข็ง</v>
      </c>
      <c r="Q6" s="170">
        <f t="shared" si="6"/>
        <v>52</v>
      </c>
      <c r="R6" s="169">
        <f t="shared" si="7"/>
        <v>52</v>
      </c>
      <c r="S6" s="166" t="str">
        <f t="shared" si="8"/>
        <v>เสี่ยง/มีปัญหา</v>
      </c>
    </row>
    <row r="7" spans="1:19" s="13" customFormat="1" ht="18" customHeight="1" x14ac:dyDescent="0.45">
      <c r="A7" s="145" t="s">
        <v>69</v>
      </c>
      <c r="B7" s="194" t="str">
        <f>input1!B7</f>
        <v>42</v>
      </c>
      <c r="C7" s="4" t="str">
        <f>input1!C7</f>
        <v>01087</v>
      </c>
      <c r="D7" s="5" t="str">
        <f>input1!D7</f>
        <v>นายนิวัฒน์  น้ำเต้าไฟ</v>
      </c>
      <c r="E7" s="6">
        <f>input1!E7</f>
        <v>1</v>
      </c>
      <c r="F7" s="71" t="str">
        <f t="shared" si="0"/>
        <v>ชาย</v>
      </c>
      <c r="G7" s="72">
        <f>input2!AF7</f>
        <v>8</v>
      </c>
      <c r="H7" s="160" t="str">
        <f t="shared" si="1"/>
        <v>ปกติ</v>
      </c>
      <c r="I7" s="169">
        <f>input2!AI7</f>
        <v>7</v>
      </c>
      <c r="J7" s="160" t="str">
        <f t="shared" si="2"/>
        <v>ปกติ</v>
      </c>
      <c r="K7" s="168">
        <f>input2!AM7</f>
        <v>14</v>
      </c>
      <c r="L7" s="160" t="str">
        <f t="shared" si="3"/>
        <v>เสี่ยง/มีปัญหา</v>
      </c>
      <c r="M7" s="167">
        <f>input2!AQ7</f>
        <v>9</v>
      </c>
      <c r="N7" s="160" t="str">
        <f t="shared" si="4"/>
        <v>ปกติ</v>
      </c>
      <c r="O7" s="168">
        <f>input2!AS7</f>
        <v>7</v>
      </c>
      <c r="P7" s="164" t="str">
        <f t="shared" si="5"/>
        <v>ไม่มีจุดแข็ง</v>
      </c>
      <c r="Q7" s="170">
        <f t="shared" si="6"/>
        <v>45</v>
      </c>
      <c r="R7" s="169">
        <f t="shared" si="7"/>
        <v>45</v>
      </c>
      <c r="S7" s="166" t="str">
        <f t="shared" si="8"/>
        <v>ปกติ</v>
      </c>
    </row>
    <row r="8" spans="1:19" s="13" customFormat="1" ht="18" customHeight="1" thickBot="1" x14ac:dyDescent="0.5">
      <c r="A8" s="148" t="s">
        <v>70</v>
      </c>
      <c r="B8" s="195" t="str">
        <f>input1!B8</f>
        <v>42</v>
      </c>
      <c r="C8" s="62" t="str">
        <f>input1!C8</f>
        <v>01058</v>
      </c>
      <c r="D8" s="63" t="str">
        <f>input1!D8</f>
        <v>นายพงศกร  เมืองแก้ว</v>
      </c>
      <c r="E8" s="64">
        <f>input1!E8</f>
        <v>1</v>
      </c>
      <c r="F8" s="73" t="str">
        <f t="shared" si="0"/>
        <v>ชาย</v>
      </c>
      <c r="G8" s="75">
        <f>input2!AF8</f>
        <v>8</v>
      </c>
      <c r="H8" s="175" t="str">
        <f t="shared" si="1"/>
        <v>ปกติ</v>
      </c>
      <c r="I8" s="173">
        <f>input2!AI8</f>
        <v>8</v>
      </c>
      <c r="J8" s="175" t="str">
        <f t="shared" si="2"/>
        <v>ปกติ</v>
      </c>
      <c r="K8" s="172">
        <f>input2!AM8</f>
        <v>14</v>
      </c>
      <c r="L8" s="175" t="str">
        <f t="shared" si="3"/>
        <v>เสี่ยง/มีปัญหา</v>
      </c>
      <c r="M8" s="171">
        <f>input2!AQ8</f>
        <v>9</v>
      </c>
      <c r="N8" s="175" t="str">
        <f t="shared" si="4"/>
        <v>ปกติ</v>
      </c>
      <c r="O8" s="172">
        <f>input2!AS8</f>
        <v>6</v>
      </c>
      <c r="P8" s="176" t="str">
        <f t="shared" si="5"/>
        <v>ไม่มีจุดแข็ง</v>
      </c>
      <c r="Q8" s="174">
        <f t="shared" si="6"/>
        <v>45</v>
      </c>
      <c r="R8" s="173">
        <f t="shared" si="7"/>
        <v>45</v>
      </c>
      <c r="S8" s="177" t="str">
        <f t="shared" si="8"/>
        <v>ปกติ</v>
      </c>
    </row>
    <row r="9" spans="1:19" s="13" customFormat="1" ht="18" customHeight="1" x14ac:dyDescent="0.45">
      <c r="A9" s="193" t="s">
        <v>71</v>
      </c>
      <c r="B9" s="194" t="str">
        <f>input1!B9</f>
        <v>42</v>
      </c>
      <c r="C9" s="4" t="str">
        <f>input1!C9</f>
        <v>01094</v>
      </c>
      <c r="D9" s="5" t="str">
        <f>input1!D9</f>
        <v>นายภีรพล  อ้นเนียม</v>
      </c>
      <c r="E9" s="6">
        <f>input1!E9</f>
        <v>1</v>
      </c>
      <c r="F9" s="76" t="str">
        <f t="shared" si="0"/>
        <v>ชาย</v>
      </c>
      <c r="G9" s="70">
        <f>input2!AF9</f>
        <v>8</v>
      </c>
      <c r="H9" s="160" t="str">
        <f t="shared" si="1"/>
        <v>ปกติ</v>
      </c>
      <c r="I9" s="163">
        <f>input2!AI9</f>
        <v>8</v>
      </c>
      <c r="J9" s="160" t="str">
        <f t="shared" si="2"/>
        <v>ปกติ</v>
      </c>
      <c r="K9" s="162">
        <f>input2!AM9</f>
        <v>14</v>
      </c>
      <c r="L9" s="160" t="str">
        <f t="shared" si="3"/>
        <v>เสี่ยง/มีปัญหา</v>
      </c>
      <c r="M9" s="161">
        <f>input2!AQ9</f>
        <v>9</v>
      </c>
      <c r="N9" s="160" t="str">
        <f t="shared" si="4"/>
        <v>ปกติ</v>
      </c>
      <c r="O9" s="162">
        <f>input2!AS9</f>
        <v>6</v>
      </c>
      <c r="P9" s="164" t="str">
        <f t="shared" si="5"/>
        <v>ไม่มีจุดแข็ง</v>
      </c>
      <c r="Q9" s="165">
        <f t="shared" si="6"/>
        <v>45</v>
      </c>
      <c r="R9" s="163">
        <f t="shared" si="7"/>
        <v>45</v>
      </c>
      <c r="S9" s="166" t="str">
        <f t="shared" si="8"/>
        <v>ปกติ</v>
      </c>
    </row>
    <row r="10" spans="1:19" s="13" customFormat="1" ht="18" customHeight="1" x14ac:dyDescent="0.45">
      <c r="A10" s="146" t="s">
        <v>72</v>
      </c>
      <c r="B10" s="194" t="str">
        <f>input1!B10</f>
        <v>42</v>
      </c>
      <c r="C10" s="4" t="str">
        <f>input1!C10</f>
        <v>01023</v>
      </c>
      <c r="D10" s="5" t="str">
        <f>input1!D10</f>
        <v>นายสราวุธ  อ่อนละออ</v>
      </c>
      <c r="E10" s="6">
        <f>input1!E10</f>
        <v>1</v>
      </c>
      <c r="F10" s="71" t="str">
        <f t="shared" si="0"/>
        <v>ชาย</v>
      </c>
      <c r="G10" s="70">
        <f>input2!AF10</f>
        <v>8</v>
      </c>
      <c r="H10" s="160" t="str">
        <f t="shared" si="1"/>
        <v>ปกติ</v>
      </c>
      <c r="I10" s="163">
        <f>input2!AI10</f>
        <v>8</v>
      </c>
      <c r="J10" s="160" t="str">
        <f t="shared" si="2"/>
        <v>ปกติ</v>
      </c>
      <c r="K10" s="162">
        <f>input2!AM10</f>
        <v>14</v>
      </c>
      <c r="L10" s="160" t="str">
        <f t="shared" si="3"/>
        <v>เสี่ยง/มีปัญหา</v>
      </c>
      <c r="M10" s="161">
        <f>input2!AQ10</f>
        <v>9</v>
      </c>
      <c r="N10" s="160" t="str">
        <f t="shared" si="4"/>
        <v>ปกติ</v>
      </c>
      <c r="O10" s="162">
        <f>input2!AS10</f>
        <v>6</v>
      </c>
      <c r="P10" s="164" t="str">
        <f t="shared" si="5"/>
        <v>ไม่มีจุดแข็ง</v>
      </c>
      <c r="Q10" s="170">
        <f t="shared" si="6"/>
        <v>45</v>
      </c>
      <c r="R10" s="169">
        <f t="shared" si="7"/>
        <v>45</v>
      </c>
      <c r="S10" s="166" t="str">
        <f t="shared" si="8"/>
        <v>ปกติ</v>
      </c>
    </row>
    <row r="11" spans="1:19" s="13" customFormat="1" ht="18" customHeight="1" x14ac:dyDescent="0.45">
      <c r="A11" s="147" t="s">
        <v>73</v>
      </c>
      <c r="B11" s="194" t="str">
        <f>input1!B11</f>
        <v>42</v>
      </c>
      <c r="C11" s="4" t="str">
        <f>input1!C11</f>
        <v>00991</v>
      </c>
      <c r="D11" s="5" t="str">
        <f>input1!D11</f>
        <v>นายสุวรรณชัย  ศรีปิ่นเป้า</v>
      </c>
      <c r="E11" s="6">
        <f>input1!E11</f>
        <v>1</v>
      </c>
      <c r="F11" s="71" t="str">
        <f t="shared" si="0"/>
        <v>ชาย</v>
      </c>
      <c r="G11" s="72">
        <f>input2!AF11</f>
        <v>6</v>
      </c>
      <c r="H11" s="160" t="str">
        <f t="shared" si="1"/>
        <v>ปกติ</v>
      </c>
      <c r="I11" s="169">
        <f>input2!AI11</f>
        <v>8</v>
      </c>
      <c r="J11" s="160" t="str">
        <f t="shared" si="2"/>
        <v>ปกติ</v>
      </c>
      <c r="K11" s="168">
        <f>input2!AM11</f>
        <v>14</v>
      </c>
      <c r="L11" s="160" t="str">
        <f t="shared" si="3"/>
        <v>เสี่ยง/มีปัญหา</v>
      </c>
      <c r="M11" s="167">
        <f>input2!AQ11</f>
        <v>9</v>
      </c>
      <c r="N11" s="160" t="str">
        <f t="shared" si="4"/>
        <v>ปกติ</v>
      </c>
      <c r="O11" s="168">
        <f>input2!AS11</f>
        <v>7</v>
      </c>
      <c r="P11" s="164" t="str">
        <f t="shared" si="5"/>
        <v>ไม่มีจุดแข็ง</v>
      </c>
      <c r="Q11" s="170">
        <f t="shared" si="6"/>
        <v>44</v>
      </c>
      <c r="R11" s="169">
        <f t="shared" si="7"/>
        <v>44</v>
      </c>
      <c r="S11" s="166" t="str">
        <f t="shared" si="8"/>
        <v>ปกติ</v>
      </c>
    </row>
    <row r="12" spans="1:19" s="13" customFormat="1" ht="18" customHeight="1" x14ac:dyDescent="0.45">
      <c r="A12" s="145" t="s">
        <v>74</v>
      </c>
      <c r="B12" s="194" t="str">
        <f>input1!B12</f>
        <v>42</v>
      </c>
      <c r="C12" s="4" t="str">
        <f>input1!C12</f>
        <v>01066</v>
      </c>
      <c r="D12" s="5" t="str">
        <f>input1!D12</f>
        <v>นางสาวจอมขวัญ  เชียงมูล</v>
      </c>
      <c r="E12" s="6">
        <f>input1!E12</f>
        <v>2</v>
      </c>
      <c r="F12" s="71" t="str">
        <f t="shared" si="0"/>
        <v>หญิง</v>
      </c>
      <c r="G12" s="70">
        <f>input2!AF12</f>
        <v>6</v>
      </c>
      <c r="H12" s="160" t="str">
        <f t="shared" si="1"/>
        <v>ปกติ</v>
      </c>
      <c r="I12" s="163">
        <f>input2!AI12</f>
        <v>8</v>
      </c>
      <c r="J12" s="160" t="str">
        <f t="shared" si="2"/>
        <v>ปกติ</v>
      </c>
      <c r="K12" s="162">
        <f>input2!AM12</f>
        <v>13</v>
      </c>
      <c r="L12" s="160" t="str">
        <f t="shared" si="3"/>
        <v>เสี่ยง/มีปัญหา</v>
      </c>
      <c r="M12" s="161">
        <f>input2!AQ12</f>
        <v>9</v>
      </c>
      <c r="N12" s="160" t="str">
        <f t="shared" si="4"/>
        <v>ปกติ</v>
      </c>
      <c r="O12" s="162">
        <f>input2!AS12</f>
        <v>7</v>
      </c>
      <c r="P12" s="164" t="str">
        <f t="shared" si="5"/>
        <v>ไม่มีจุดแข็ง</v>
      </c>
      <c r="Q12" s="170">
        <f t="shared" si="6"/>
        <v>43</v>
      </c>
      <c r="R12" s="169">
        <f t="shared" si="7"/>
        <v>43</v>
      </c>
      <c r="S12" s="166" t="str">
        <f t="shared" si="8"/>
        <v>ปกติ</v>
      </c>
    </row>
    <row r="13" spans="1:19" s="13" customFormat="1" ht="18" customHeight="1" thickBot="1" x14ac:dyDescent="0.5">
      <c r="A13" s="148" t="s">
        <v>75</v>
      </c>
      <c r="B13" s="195" t="str">
        <f>input1!B13</f>
        <v>42</v>
      </c>
      <c r="C13" s="62" t="str">
        <f>input1!C13</f>
        <v>00994</v>
      </c>
      <c r="D13" s="63" t="str">
        <f>input1!D13</f>
        <v>นางสาวจุฑามาศ  วงษ์ธัญการณ์</v>
      </c>
      <c r="E13" s="64">
        <f>input1!E13</f>
        <v>2</v>
      </c>
      <c r="F13" s="73" t="str">
        <f t="shared" si="0"/>
        <v>หญิง</v>
      </c>
      <c r="G13" s="75">
        <f>input2!AF13</f>
        <v>6</v>
      </c>
      <c r="H13" s="175" t="str">
        <f t="shared" si="1"/>
        <v>ปกติ</v>
      </c>
      <c r="I13" s="173">
        <f>input2!AI13</f>
        <v>8</v>
      </c>
      <c r="J13" s="175" t="str">
        <f t="shared" si="2"/>
        <v>ปกติ</v>
      </c>
      <c r="K13" s="172">
        <f>input2!AM13</f>
        <v>12</v>
      </c>
      <c r="L13" s="175" t="str">
        <f t="shared" si="3"/>
        <v>เสี่ยง/มีปัญหา</v>
      </c>
      <c r="M13" s="171">
        <f>input2!AQ13</f>
        <v>9</v>
      </c>
      <c r="N13" s="175" t="str">
        <f t="shared" si="4"/>
        <v>ปกติ</v>
      </c>
      <c r="O13" s="172">
        <f>input2!AS13</f>
        <v>7</v>
      </c>
      <c r="P13" s="176" t="str">
        <f t="shared" si="5"/>
        <v>ไม่มีจุดแข็ง</v>
      </c>
      <c r="Q13" s="174">
        <f t="shared" si="6"/>
        <v>42</v>
      </c>
      <c r="R13" s="173">
        <f t="shared" si="7"/>
        <v>42</v>
      </c>
      <c r="S13" s="177" t="str">
        <f t="shared" si="8"/>
        <v>ปกติ</v>
      </c>
    </row>
    <row r="14" spans="1:19" s="13" customFormat="1" ht="18" customHeight="1" x14ac:dyDescent="0.45">
      <c r="A14" s="193" t="s">
        <v>76</v>
      </c>
      <c r="B14" s="194" t="str">
        <f>input1!B14</f>
        <v>42</v>
      </c>
      <c r="C14" s="4" t="str">
        <f>input1!C14</f>
        <v>01012</v>
      </c>
      <c r="D14" s="5" t="str">
        <f>input1!D14</f>
        <v>นางสาวณัฐชดาพร  เขียวเกิด</v>
      </c>
      <c r="E14" s="6">
        <f>input1!E14</f>
        <v>2</v>
      </c>
      <c r="F14" s="76" t="str">
        <f t="shared" si="0"/>
        <v>หญิง</v>
      </c>
      <c r="G14" s="70">
        <f>input2!AF14</f>
        <v>6</v>
      </c>
      <c r="H14" s="160" t="str">
        <f t="shared" si="1"/>
        <v>ปกติ</v>
      </c>
      <c r="I14" s="163">
        <f>input2!AI14</f>
        <v>8</v>
      </c>
      <c r="J14" s="160" t="str">
        <f t="shared" si="2"/>
        <v>ปกติ</v>
      </c>
      <c r="K14" s="162">
        <f>input2!AM14</f>
        <v>12</v>
      </c>
      <c r="L14" s="160" t="str">
        <f t="shared" si="3"/>
        <v>เสี่ยง/มีปัญหา</v>
      </c>
      <c r="M14" s="161">
        <f>input2!AQ14</f>
        <v>9</v>
      </c>
      <c r="N14" s="160" t="str">
        <f t="shared" si="4"/>
        <v>ปกติ</v>
      </c>
      <c r="O14" s="162">
        <f>input2!AS14</f>
        <v>7</v>
      </c>
      <c r="P14" s="164" t="str">
        <f t="shared" si="5"/>
        <v>ไม่มีจุดแข็ง</v>
      </c>
      <c r="Q14" s="165">
        <f t="shared" si="6"/>
        <v>42</v>
      </c>
      <c r="R14" s="163">
        <f t="shared" si="7"/>
        <v>42</v>
      </c>
      <c r="S14" s="166" t="str">
        <f t="shared" si="8"/>
        <v>ปกติ</v>
      </c>
    </row>
    <row r="15" spans="1:19" s="13" customFormat="1" ht="18" customHeight="1" x14ac:dyDescent="0.45">
      <c r="A15" s="146" t="s">
        <v>77</v>
      </c>
      <c r="B15" s="194" t="str">
        <f>input1!B15</f>
        <v>42</v>
      </c>
      <c r="C15" s="4" t="str">
        <f>input1!C15</f>
        <v>01069</v>
      </c>
      <c r="D15" s="5" t="str">
        <f>input1!D15</f>
        <v>นางสาวณิชานันท์  รุณจำรัส</v>
      </c>
      <c r="E15" s="6">
        <f>input1!E15</f>
        <v>2</v>
      </c>
      <c r="F15" s="71" t="str">
        <f t="shared" si="0"/>
        <v>หญิง</v>
      </c>
      <c r="G15" s="72">
        <f>input2!AF15</f>
        <v>6</v>
      </c>
      <c r="H15" s="160" t="str">
        <f t="shared" si="1"/>
        <v>ปกติ</v>
      </c>
      <c r="I15" s="169">
        <f>input2!AI15</f>
        <v>8</v>
      </c>
      <c r="J15" s="160" t="str">
        <f t="shared" si="2"/>
        <v>ปกติ</v>
      </c>
      <c r="K15" s="168">
        <f>input2!AM15</f>
        <v>12</v>
      </c>
      <c r="L15" s="160" t="str">
        <f t="shared" si="3"/>
        <v>เสี่ยง/มีปัญหา</v>
      </c>
      <c r="M15" s="167">
        <f>input2!AQ15</f>
        <v>9</v>
      </c>
      <c r="N15" s="160" t="str">
        <f t="shared" si="4"/>
        <v>ปกติ</v>
      </c>
      <c r="O15" s="168">
        <f>input2!AS15</f>
        <v>7</v>
      </c>
      <c r="P15" s="164" t="str">
        <f t="shared" si="5"/>
        <v>ไม่มีจุดแข็ง</v>
      </c>
      <c r="Q15" s="170">
        <f t="shared" si="6"/>
        <v>42</v>
      </c>
      <c r="R15" s="169">
        <f t="shared" si="7"/>
        <v>42</v>
      </c>
      <c r="S15" s="166" t="str">
        <f t="shared" si="8"/>
        <v>ปกติ</v>
      </c>
    </row>
    <row r="16" spans="1:19" s="13" customFormat="1" ht="18" customHeight="1" x14ac:dyDescent="0.45">
      <c r="A16" s="147" t="s">
        <v>78</v>
      </c>
      <c r="B16" s="194" t="str">
        <f>input1!B16</f>
        <v>42</v>
      </c>
      <c r="C16" s="4" t="str">
        <f>input1!C16</f>
        <v>01665</v>
      </c>
      <c r="D16" s="5" t="str">
        <f>input1!D16</f>
        <v>นางสาวธนพร  วทัญญู</v>
      </c>
      <c r="E16" s="6">
        <f>input1!E16</f>
        <v>2</v>
      </c>
      <c r="F16" s="71" t="str">
        <f t="shared" si="0"/>
        <v>หญิง</v>
      </c>
      <c r="G16" s="70">
        <f>input2!AF16</f>
        <v>6</v>
      </c>
      <c r="H16" s="160" t="str">
        <f t="shared" si="1"/>
        <v>ปกติ</v>
      </c>
      <c r="I16" s="163">
        <f>input2!AI16</f>
        <v>8</v>
      </c>
      <c r="J16" s="160" t="str">
        <f t="shared" si="2"/>
        <v>ปกติ</v>
      </c>
      <c r="K16" s="162">
        <f>input2!AM16</f>
        <v>12</v>
      </c>
      <c r="L16" s="160" t="str">
        <f t="shared" si="3"/>
        <v>เสี่ยง/มีปัญหา</v>
      </c>
      <c r="M16" s="161">
        <f>input2!AQ16</f>
        <v>9</v>
      </c>
      <c r="N16" s="160" t="str">
        <f t="shared" si="4"/>
        <v>ปกติ</v>
      </c>
      <c r="O16" s="162">
        <f>input2!AS16</f>
        <v>7</v>
      </c>
      <c r="P16" s="164" t="str">
        <f t="shared" si="5"/>
        <v>ไม่มีจุดแข็ง</v>
      </c>
      <c r="Q16" s="170">
        <f t="shared" si="6"/>
        <v>42</v>
      </c>
      <c r="R16" s="169">
        <f t="shared" si="7"/>
        <v>42</v>
      </c>
      <c r="S16" s="166" t="str">
        <f t="shared" si="8"/>
        <v>ปกติ</v>
      </c>
    </row>
    <row r="17" spans="1:31" s="13" customFormat="1" ht="18" customHeight="1" x14ac:dyDescent="0.45">
      <c r="A17" s="145" t="s">
        <v>79</v>
      </c>
      <c r="B17" s="194" t="str">
        <f>input1!B17</f>
        <v>42</v>
      </c>
      <c r="C17" s="4" t="str">
        <f>input1!C17</f>
        <v>01666</v>
      </c>
      <c r="D17" s="5" t="str">
        <f>input1!D17</f>
        <v>นางสาวธันยพร  อินจันทร์</v>
      </c>
      <c r="E17" s="6">
        <f>input1!E17</f>
        <v>2</v>
      </c>
      <c r="F17" s="71" t="str">
        <f t="shared" si="0"/>
        <v>หญิง</v>
      </c>
      <c r="G17" s="72">
        <f>input2!AF17</f>
        <v>6</v>
      </c>
      <c r="H17" s="160" t="str">
        <f t="shared" si="1"/>
        <v>ปกติ</v>
      </c>
      <c r="I17" s="169">
        <f>input2!AI17</f>
        <v>8</v>
      </c>
      <c r="J17" s="160" t="str">
        <f t="shared" si="2"/>
        <v>ปกติ</v>
      </c>
      <c r="K17" s="168">
        <f>input2!AM17</f>
        <v>12</v>
      </c>
      <c r="L17" s="160" t="str">
        <f t="shared" si="3"/>
        <v>เสี่ยง/มีปัญหา</v>
      </c>
      <c r="M17" s="167">
        <f>input2!AQ17</f>
        <v>9</v>
      </c>
      <c r="N17" s="160" t="str">
        <f t="shared" si="4"/>
        <v>ปกติ</v>
      </c>
      <c r="O17" s="168">
        <f>input2!AS17</f>
        <v>7</v>
      </c>
      <c r="P17" s="164" t="str">
        <f t="shared" si="5"/>
        <v>ไม่มีจุดแข็ง</v>
      </c>
      <c r="Q17" s="170">
        <f t="shared" si="6"/>
        <v>42</v>
      </c>
      <c r="R17" s="169">
        <f t="shared" si="7"/>
        <v>42</v>
      </c>
      <c r="S17" s="166" t="str">
        <f t="shared" si="8"/>
        <v>ปกติ</v>
      </c>
    </row>
    <row r="18" spans="1:31" s="13" customFormat="1" ht="18" customHeight="1" thickBot="1" x14ac:dyDescent="0.5">
      <c r="A18" s="148" t="s">
        <v>80</v>
      </c>
      <c r="B18" s="195" t="str">
        <f>input1!B18</f>
        <v>42</v>
      </c>
      <c r="C18" s="62" t="str">
        <f>input1!C18</f>
        <v>01484</v>
      </c>
      <c r="D18" s="63" t="str">
        <f>input1!D18</f>
        <v>นางสาวปาริฉัตร  พันทุกัม</v>
      </c>
      <c r="E18" s="64">
        <f>input1!E18</f>
        <v>2</v>
      </c>
      <c r="F18" s="73" t="str">
        <f t="shared" si="0"/>
        <v>หญิง</v>
      </c>
      <c r="G18" s="75">
        <f>input2!AF18</f>
        <v>6</v>
      </c>
      <c r="H18" s="175" t="str">
        <f t="shared" si="1"/>
        <v>ปกติ</v>
      </c>
      <c r="I18" s="173">
        <f>input2!AI18</f>
        <v>8</v>
      </c>
      <c r="J18" s="175" t="str">
        <f t="shared" si="2"/>
        <v>ปกติ</v>
      </c>
      <c r="K18" s="172">
        <f>input2!AM18</f>
        <v>12</v>
      </c>
      <c r="L18" s="175" t="str">
        <f t="shared" si="3"/>
        <v>เสี่ยง/มีปัญหา</v>
      </c>
      <c r="M18" s="171">
        <f>input2!AQ18</f>
        <v>9</v>
      </c>
      <c r="N18" s="175" t="str">
        <f t="shared" si="4"/>
        <v>ปกติ</v>
      </c>
      <c r="O18" s="172">
        <f>input2!AS18</f>
        <v>7</v>
      </c>
      <c r="P18" s="176" t="str">
        <f t="shared" si="5"/>
        <v>ไม่มีจุดแข็ง</v>
      </c>
      <c r="Q18" s="174">
        <f t="shared" si="6"/>
        <v>42</v>
      </c>
      <c r="R18" s="173">
        <f t="shared" si="7"/>
        <v>42</v>
      </c>
      <c r="S18" s="177" t="str">
        <f t="shared" si="8"/>
        <v>ปกติ</v>
      </c>
    </row>
    <row r="19" spans="1:31" s="13" customFormat="1" ht="18" customHeight="1" x14ac:dyDescent="0.45">
      <c r="A19" s="193" t="s">
        <v>81</v>
      </c>
      <c r="B19" s="194" t="str">
        <f>input1!B19</f>
        <v>42</v>
      </c>
      <c r="C19" s="4" t="str">
        <f>input1!C19</f>
        <v>01667</v>
      </c>
      <c r="D19" s="5" t="str">
        <f>input1!D19</f>
        <v>นางสาวพัชรินทร์  แย้มเอี่ยม</v>
      </c>
      <c r="E19" s="6">
        <f>input1!E19</f>
        <v>2</v>
      </c>
      <c r="F19" s="76" t="str">
        <f t="shared" si="0"/>
        <v>หญิง</v>
      </c>
      <c r="G19" s="70">
        <f>input2!AF19</f>
        <v>6</v>
      </c>
      <c r="H19" s="160" t="str">
        <f t="shared" si="1"/>
        <v>ปกติ</v>
      </c>
      <c r="I19" s="163">
        <f>input2!AI19</f>
        <v>8</v>
      </c>
      <c r="J19" s="160" t="str">
        <f t="shared" si="2"/>
        <v>ปกติ</v>
      </c>
      <c r="K19" s="162">
        <f>input2!AM19</f>
        <v>12</v>
      </c>
      <c r="L19" s="160" t="str">
        <f t="shared" si="3"/>
        <v>เสี่ยง/มีปัญหา</v>
      </c>
      <c r="M19" s="161">
        <f>input2!AQ19</f>
        <v>9</v>
      </c>
      <c r="N19" s="160" t="str">
        <f t="shared" si="4"/>
        <v>ปกติ</v>
      </c>
      <c r="O19" s="162">
        <f>input2!AS19</f>
        <v>7</v>
      </c>
      <c r="P19" s="164" t="str">
        <f t="shared" si="5"/>
        <v>ไม่มีจุดแข็ง</v>
      </c>
      <c r="Q19" s="165">
        <f t="shared" si="6"/>
        <v>42</v>
      </c>
      <c r="R19" s="163">
        <f t="shared" si="7"/>
        <v>42</v>
      </c>
      <c r="S19" s="166" t="str">
        <f t="shared" si="8"/>
        <v>ปกติ</v>
      </c>
    </row>
    <row r="20" spans="1:31" s="13" customFormat="1" ht="18" customHeight="1" x14ac:dyDescent="0.45">
      <c r="A20" s="146" t="s">
        <v>29</v>
      </c>
      <c r="B20" s="194" t="str">
        <f>input1!B20</f>
        <v>42</v>
      </c>
      <c r="C20" s="4" t="str">
        <f>input1!C20</f>
        <v>01668</v>
      </c>
      <c r="D20" s="5" t="str">
        <f>input1!D20</f>
        <v>นางสาวพิมพากรณ์  นิลสพันธ์</v>
      </c>
      <c r="E20" s="6">
        <f>input1!E20</f>
        <v>2</v>
      </c>
      <c r="F20" s="71" t="str">
        <f t="shared" si="0"/>
        <v>หญิง</v>
      </c>
      <c r="G20" s="70">
        <f>input2!AF20</f>
        <v>6</v>
      </c>
      <c r="H20" s="160" t="str">
        <f t="shared" si="1"/>
        <v>ปกติ</v>
      </c>
      <c r="I20" s="163">
        <f>input2!AI20</f>
        <v>8</v>
      </c>
      <c r="J20" s="160" t="str">
        <f t="shared" si="2"/>
        <v>ปกติ</v>
      </c>
      <c r="K20" s="162">
        <f>input2!AM20</f>
        <v>12</v>
      </c>
      <c r="L20" s="160" t="str">
        <f t="shared" si="3"/>
        <v>เสี่ยง/มีปัญหา</v>
      </c>
      <c r="M20" s="161">
        <f>input2!AQ20</f>
        <v>9</v>
      </c>
      <c r="N20" s="160" t="str">
        <f t="shared" si="4"/>
        <v>ปกติ</v>
      </c>
      <c r="O20" s="162">
        <f>input2!AS20</f>
        <v>7</v>
      </c>
      <c r="P20" s="164" t="str">
        <f t="shared" si="5"/>
        <v>ไม่มีจุดแข็ง</v>
      </c>
      <c r="Q20" s="170">
        <f t="shared" si="6"/>
        <v>42</v>
      </c>
      <c r="R20" s="169">
        <f t="shared" si="7"/>
        <v>42</v>
      </c>
      <c r="S20" s="16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47" t="s">
        <v>30</v>
      </c>
      <c r="B21" s="194" t="str">
        <f>input1!B21</f>
        <v>42</v>
      </c>
      <c r="C21" s="4" t="str">
        <f>input1!C21</f>
        <v>01669</v>
      </c>
      <c r="D21" s="5" t="str">
        <f>input1!D21</f>
        <v>นางสาวภูพิงค์  พิณเมืองทอง</v>
      </c>
      <c r="E21" s="6">
        <f>input1!E21</f>
        <v>2</v>
      </c>
      <c r="F21" s="71" t="str">
        <f t="shared" si="0"/>
        <v>หญิง</v>
      </c>
      <c r="G21" s="72">
        <f>input2!AF21</f>
        <v>6</v>
      </c>
      <c r="H21" s="160" t="str">
        <f t="shared" si="1"/>
        <v>ปกติ</v>
      </c>
      <c r="I21" s="169">
        <f>input2!AI21</f>
        <v>8</v>
      </c>
      <c r="J21" s="160" t="str">
        <f t="shared" si="2"/>
        <v>ปกติ</v>
      </c>
      <c r="K21" s="168">
        <f>input2!AM21</f>
        <v>12</v>
      </c>
      <c r="L21" s="160" t="str">
        <f t="shared" si="3"/>
        <v>เสี่ยง/มีปัญหา</v>
      </c>
      <c r="M21" s="167">
        <f>input2!AQ21</f>
        <v>9</v>
      </c>
      <c r="N21" s="160" t="str">
        <f t="shared" si="4"/>
        <v>ปกติ</v>
      </c>
      <c r="O21" s="168">
        <f>input2!AS21</f>
        <v>7</v>
      </c>
      <c r="P21" s="164" t="str">
        <f t="shared" si="5"/>
        <v>ไม่มีจุดแข็ง</v>
      </c>
      <c r="Q21" s="170">
        <f t="shared" si="6"/>
        <v>42</v>
      </c>
      <c r="R21" s="169">
        <f t="shared" si="7"/>
        <v>42</v>
      </c>
      <c r="S21" s="16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thickBot="1" x14ac:dyDescent="0.5">
      <c r="A22" s="148" t="s">
        <v>31</v>
      </c>
      <c r="B22" s="195" t="str">
        <f>input1!B22</f>
        <v>42</v>
      </c>
      <c r="C22" s="22" t="str">
        <f>input1!C22</f>
        <v>01670</v>
      </c>
      <c r="D22" s="23" t="str">
        <f>input1!D22</f>
        <v>นางสาวยุวธิดา  สว่างสุข</v>
      </c>
      <c r="E22" s="24">
        <f>input1!E22</f>
        <v>2</v>
      </c>
      <c r="F22" s="73" t="str">
        <f t="shared" si="0"/>
        <v>หญิง</v>
      </c>
      <c r="G22" s="74">
        <f>input2!AF22</f>
        <v>6</v>
      </c>
      <c r="H22" s="175" t="str">
        <f t="shared" si="1"/>
        <v>ปกติ</v>
      </c>
      <c r="I22" s="173">
        <f>input2!AI22</f>
        <v>8</v>
      </c>
      <c r="J22" s="175" t="str">
        <f t="shared" si="2"/>
        <v>ปกติ</v>
      </c>
      <c r="K22" s="172">
        <f>input2!AM22</f>
        <v>12</v>
      </c>
      <c r="L22" s="175" t="str">
        <f t="shared" si="3"/>
        <v>เสี่ยง/มีปัญหา</v>
      </c>
      <c r="M22" s="171">
        <f>input2!AQ22</f>
        <v>9</v>
      </c>
      <c r="N22" s="175" t="str">
        <f t="shared" si="4"/>
        <v>ปกติ</v>
      </c>
      <c r="O22" s="172">
        <f>input2!AS22</f>
        <v>7</v>
      </c>
      <c r="P22" s="176" t="str">
        <f t="shared" si="5"/>
        <v>ไม่มีจุดแข็ง</v>
      </c>
      <c r="Q22" s="174">
        <f t="shared" si="6"/>
        <v>42</v>
      </c>
      <c r="R22" s="173">
        <f t="shared" si="7"/>
        <v>42</v>
      </c>
      <c r="S22" s="17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x14ac:dyDescent="0.45">
      <c r="A23" s="193" t="s">
        <v>56</v>
      </c>
      <c r="B23" s="194" t="str">
        <f>input1!B23</f>
        <v>42</v>
      </c>
      <c r="C23" s="4" t="str">
        <f>input1!C23</f>
        <v>01110</v>
      </c>
      <c r="D23" s="5" t="str">
        <f>input1!D23</f>
        <v>นางสาววารุณี  มังกร</v>
      </c>
      <c r="E23" s="6">
        <f>input1!E23</f>
        <v>2</v>
      </c>
      <c r="F23" s="76" t="str">
        <f t="shared" ref="F23:F27" si="9">IF(E23=1,"ชาย",IF(E23=2,"หญิง","-"))</f>
        <v>หญิง</v>
      </c>
      <c r="G23" s="70">
        <f>input2!AF23</f>
        <v>6</v>
      </c>
      <c r="H23" s="160" t="str">
        <f t="shared" ref="H23:H27" si="10">IF(G23&gt;10,"เสี่ยง/มีปัญหา","ปกติ")</f>
        <v>ปกติ</v>
      </c>
      <c r="I23" s="163">
        <f>input2!AI23</f>
        <v>8</v>
      </c>
      <c r="J23" s="160" t="str">
        <f t="shared" ref="J23:J27" si="11">IF(I23&gt;9,"เสี่ยง/มีปัญหา","ปกติ")</f>
        <v>ปกติ</v>
      </c>
      <c r="K23" s="162">
        <f>input2!AM23</f>
        <v>12</v>
      </c>
      <c r="L23" s="160" t="str">
        <f t="shared" ref="L23:L27" si="12">IF(K23&gt;10,"เสี่ยง/มีปัญหา","ปกติ")</f>
        <v>เสี่ยง/มีปัญหา</v>
      </c>
      <c r="M23" s="161">
        <f>input2!AQ23</f>
        <v>9</v>
      </c>
      <c r="N23" s="160" t="str">
        <f t="shared" ref="N23:N27" si="13">IF(M23&gt;9,"เสี่ยง/มีปัญหา","ปกติ")</f>
        <v>ปกติ</v>
      </c>
      <c r="O23" s="162">
        <f>input2!AS23</f>
        <v>7</v>
      </c>
      <c r="P23" s="164" t="str">
        <f t="shared" ref="P23:P27" si="14">IF(O23&gt;10,"มีจุดแข็ง","ไม่มีจุดแข็ง")</f>
        <v>ไม่มีจุดแข็ง</v>
      </c>
      <c r="Q23" s="165">
        <f t="shared" ref="Q23:Q27" si="15">G23+I23+K23+M23+O23</f>
        <v>42</v>
      </c>
      <c r="R23" s="163">
        <f t="shared" ref="R23:R27" si="16">IF(Q23&lt;1,"-",Q23)</f>
        <v>42</v>
      </c>
      <c r="S23" s="166" t="str">
        <f t="shared" ref="S23:S27" si="17">IF(R23&gt;48,"เสี่ยง/มีปัญหา","ปกติ")</f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46" t="s">
        <v>57</v>
      </c>
      <c r="B24" s="194" t="str">
        <f>input1!B24</f>
        <v>42</v>
      </c>
      <c r="C24" s="4" t="str">
        <f>input1!C24</f>
        <v>00867</v>
      </c>
      <c r="D24" s="5" t="str">
        <f>input1!D24</f>
        <v>นางสาวศิลาณี  เซี่ยงหว่อง</v>
      </c>
      <c r="E24" s="6">
        <f>input1!E24</f>
        <v>2</v>
      </c>
      <c r="F24" s="71" t="str">
        <f t="shared" si="9"/>
        <v>หญิง</v>
      </c>
      <c r="G24" s="70">
        <f>input2!AF24</f>
        <v>6</v>
      </c>
      <c r="H24" s="160" t="str">
        <f t="shared" si="10"/>
        <v>ปกติ</v>
      </c>
      <c r="I24" s="163">
        <f>input2!AI24</f>
        <v>8</v>
      </c>
      <c r="J24" s="160" t="str">
        <f t="shared" si="11"/>
        <v>ปกติ</v>
      </c>
      <c r="K24" s="162">
        <f>input2!AM24</f>
        <v>12</v>
      </c>
      <c r="L24" s="160" t="str">
        <f t="shared" si="12"/>
        <v>เสี่ยง/มีปัญหา</v>
      </c>
      <c r="M24" s="161">
        <f>input2!AQ24</f>
        <v>9</v>
      </c>
      <c r="N24" s="160" t="str">
        <f t="shared" si="13"/>
        <v>ปกติ</v>
      </c>
      <c r="O24" s="162">
        <f>input2!AS24</f>
        <v>7</v>
      </c>
      <c r="P24" s="164" t="str">
        <f t="shared" si="14"/>
        <v>ไม่มีจุดแข็ง</v>
      </c>
      <c r="Q24" s="170">
        <f t="shared" si="15"/>
        <v>42</v>
      </c>
      <c r="R24" s="169">
        <f t="shared" si="16"/>
        <v>42</v>
      </c>
      <c r="S24" s="166" t="str">
        <f t="shared" si="17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47" t="s">
        <v>58</v>
      </c>
      <c r="B25" s="194" t="str">
        <f>input1!B25</f>
        <v>42</v>
      </c>
      <c r="C25" s="4" t="str">
        <f>input1!C25</f>
        <v>01671</v>
      </c>
      <c r="D25" s="5" t="str">
        <f>input1!D25</f>
        <v>นางสาวสุพีพร  วรรณา</v>
      </c>
      <c r="E25" s="6">
        <f>input1!E25</f>
        <v>2</v>
      </c>
      <c r="F25" s="71" t="str">
        <f t="shared" si="9"/>
        <v>หญิง</v>
      </c>
      <c r="G25" s="72">
        <f>input2!AF25</f>
        <v>9</v>
      </c>
      <c r="H25" s="160" t="str">
        <f t="shared" si="10"/>
        <v>ปกติ</v>
      </c>
      <c r="I25" s="169">
        <f>input2!AI25</f>
        <v>8</v>
      </c>
      <c r="J25" s="160" t="str">
        <f t="shared" si="11"/>
        <v>ปกติ</v>
      </c>
      <c r="K25" s="168">
        <f>input2!AM25</f>
        <v>11</v>
      </c>
      <c r="L25" s="160" t="str">
        <f t="shared" si="12"/>
        <v>เสี่ยง/มีปัญหา</v>
      </c>
      <c r="M25" s="167">
        <f>input2!AQ25</f>
        <v>9</v>
      </c>
      <c r="N25" s="160" t="str">
        <f t="shared" si="13"/>
        <v>ปกติ</v>
      </c>
      <c r="O25" s="168">
        <f>input2!AS25</f>
        <v>7</v>
      </c>
      <c r="P25" s="164" t="str">
        <f t="shared" si="14"/>
        <v>ไม่มีจุดแข็ง</v>
      </c>
      <c r="Q25" s="170">
        <f t="shared" si="15"/>
        <v>44</v>
      </c>
      <c r="R25" s="169">
        <f t="shared" si="16"/>
        <v>44</v>
      </c>
      <c r="S25" s="166" t="str">
        <f t="shared" si="17"/>
        <v>ปกติ</v>
      </c>
    </row>
    <row r="26" spans="1:31" s="13" customFormat="1" ht="18" customHeight="1" thickBot="1" x14ac:dyDescent="0.5">
      <c r="A26" s="148" t="s">
        <v>59</v>
      </c>
      <c r="B26" s="195" t="str">
        <f>input1!B26</f>
        <v>42</v>
      </c>
      <c r="C26" s="22" t="str">
        <f>input1!C26</f>
        <v>01672</v>
      </c>
      <c r="D26" s="23" t="str">
        <f>input1!D26</f>
        <v>นางสาวหญิง  แสงสวย</v>
      </c>
      <c r="E26" s="24">
        <f>input1!E26</f>
        <v>2</v>
      </c>
      <c r="F26" s="73" t="str">
        <f t="shared" si="9"/>
        <v>หญิง</v>
      </c>
      <c r="G26" s="74">
        <f>input2!AF26</f>
        <v>11</v>
      </c>
      <c r="H26" s="175" t="str">
        <f t="shared" si="10"/>
        <v>เสี่ยง/มีปัญหา</v>
      </c>
      <c r="I26" s="173">
        <f>input2!AI26</f>
        <v>10</v>
      </c>
      <c r="J26" s="175" t="str">
        <f t="shared" si="11"/>
        <v>เสี่ยง/มีปัญหา</v>
      </c>
      <c r="K26" s="172">
        <f>input2!AM26</f>
        <v>9</v>
      </c>
      <c r="L26" s="175" t="str">
        <f t="shared" si="12"/>
        <v>ปกติ</v>
      </c>
      <c r="M26" s="171">
        <f>input2!AQ26</f>
        <v>11</v>
      </c>
      <c r="N26" s="175" t="str">
        <f t="shared" si="13"/>
        <v>เสี่ยง/มีปัญหา</v>
      </c>
      <c r="O26" s="172">
        <f>input2!AS26</f>
        <v>8</v>
      </c>
      <c r="P26" s="176" t="str">
        <f t="shared" si="14"/>
        <v>ไม่มีจุดแข็ง</v>
      </c>
      <c r="Q26" s="174">
        <f t="shared" si="15"/>
        <v>49</v>
      </c>
      <c r="R26" s="173">
        <f t="shared" si="16"/>
        <v>49</v>
      </c>
      <c r="S26" s="177" t="str">
        <f t="shared" si="17"/>
        <v>เสี่ยง/มีปัญหา</v>
      </c>
    </row>
    <row r="27" spans="1:31" s="13" customFormat="1" ht="18" customHeight="1" thickBot="1" x14ac:dyDescent="0.5">
      <c r="A27" s="307" t="s">
        <v>0</v>
      </c>
      <c r="B27" s="308" t="str">
        <f>input1!B27</f>
        <v>42</v>
      </c>
      <c r="C27" s="309">
        <f>input1!C27</f>
        <v>0</v>
      </c>
      <c r="D27" s="310" t="str">
        <f>input1!D27</f>
        <v>นายธนวัฒน์  โสพิน</v>
      </c>
      <c r="E27" s="311">
        <f>input1!E27</f>
        <v>1</v>
      </c>
      <c r="F27" s="312" t="str">
        <f t="shared" si="9"/>
        <v>ชาย</v>
      </c>
      <c r="G27" s="313">
        <f>input2!AF27</f>
        <v>9</v>
      </c>
      <c r="H27" s="267" t="str">
        <f t="shared" si="10"/>
        <v>ปกติ</v>
      </c>
      <c r="I27" s="314">
        <f>input2!AI27</f>
        <v>8</v>
      </c>
      <c r="J27" s="267" t="str">
        <f t="shared" si="11"/>
        <v>ปกติ</v>
      </c>
      <c r="K27" s="315">
        <f>input2!AM27</f>
        <v>10</v>
      </c>
      <c r="L27" s="267" t="str">
        <f t="shared" si="12"/>
        <v>ปกติ</v>
      </c>
      <c r="M27" s="316">
        <f>input2!AQ27</f>
        <v>10</v>
      </c>
      <c r="N27" s="267" t="str">
        <f t="shared" si="13"/>
        <v>เสี่ยง/มีปัญหา</v>
      </c>
      <c r="O27" s="315">
        <f>input2!AS27</f>
        <v>7</v>
      </c>
      <c r="P27" s="266" t="str">
        <f t="shared" si="14"/>
        <v>ไม่มีจุดแข็ง</v>
      </c>
      <c r="Q27" s="317">
        <f t="shared" si="15"/>
        <v>44</v>
      </c>
      <c r="R27" s="314">
        <f t="shared" si="16"/>
        <v>44</v>
      </c>
      <c r="S27" s="318" t="str">
        <f t="shared" si="17"/>
        <v>ปกติ</v>
      </c>
    </row>
    <row r="28" spans="1:31" s="13" customFormat="1" ht="18" customHeight="1" x14ac:dyDescent="0.45">
      <c r="A28" s="261"/>
      <c r="B28" s="257"/>
      <c r="C28" s="258"/>
      <c r="D28" s="259"/>
      <c r="E28" s="257"/>
      <c r="F28" s="260"/>
      <c r="G28" s="260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</row>
    <row r="29" spans="1:31" s="13" customFormat="1" ht="18" customHeight="1" x14ac:dyDescent="0.45">
      <c r="A29" s="261"/>
      <c r="B29" s="257"/>
      <c r="C29" s="77" t="s">
        <v>47</v>
      </c>
      <c r="D29" s="77"/>
      <c r="E29" s="58"/>
      <c r="F29" s="78"/>
      <c r="G29" s="77"/>
      <c r="H29" s="77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1:31" s="13" customFormat="1" ht="18" customHeight="1" x14ac:dyDescent="0.45">
      <c r="A30" s="261"/>
      <c r="B30" s="257"/>
      <c r="C30" s="58"/>
      <c r="D30" s="58" t="s">
        <v>48</v>
      </c>
      <c r="E30" s="58"/>
      <c r="F30" s="58" t="s">
        <v>48</v>
      </c>
      <c r="G30" s="58"/>
      <c r="H30" s="254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</row>
    <row r="31" spans="1:31" s="13" customFormat="1" ht="18" customHeight="1" x14ac:dyDescent="0.45">
      <c r="A31" s="261"/>
      <c r="B31" s="257"/>
      <c r="C31" s="258"/>
      <c r="D31" s="259"/>
      <c r="E31" s="257"/>
      <c r="F31" s="260"/>
      <c r="G31" s="260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</row>
    <row r="32" spans="1:31" s="13" customFormat="1" ht="18" customHeight="1" x14ac:dyDescent="0.45">
      <c r="A32" s="261"/>
      <c r="B32" s="257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</row>
    <row r="33" spans="1:19" s="13" customFormat="1" ht="18" customHeight="1" x14ac:dyDescent="0.45">
      <c r="A33" s="261"/>
      <c r="B33" s="257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</row>
    <row r="34" spans="1:19" s="13" customFormat="1" ht="18" customHeight="1" x14ac:dyDescent="0.45">
      <c r="A34" s="261"/>
      <c r="B34" s="257"/>
      <c r="C34" s="258"/>
      <c r="D34" s="259"/>
      <c r="E34" s="257"/>
      <c r="F34" s="260"/>
      <c r="G34" s="260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</row>
    <row r="35" spans="1:19" s="13" customFormat="1" ht="18" customHeight="1" x14ac:dyDescent="0.45">
      <c r="A35" s="261"/>
      <c r="B35" s="257"/>
      <c r="C35" s="258"/>
      <c r="D35" s="259"/>
      <c r="E35" s="257"/>
      <c r="F35" s="260"/>
      <c r="G35" s="260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</row>
    <row r="36" spans="1:19" s="13" customFormat="1" ht="18" customHeight="1" x14ac:dyDescent="0.45">
      <c r="A36" s="261"/>
      <c r="B36" s="257"/>
      <c r="C36" s="258"/>
      <c r="D36" s="259"/>
      <c r="E36" s="257"/>
      <c r="F36" s="260"/>
      <c r="G36" s="260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</row>
    <row r="37" spans="1:19" s="13" customFormat="1" ht="18" customHeight="1" x14ac:dyDescent="0.45">
      <c r="A37" s="261"/>
      <c r="B37" s="257"/>
      <c r="C37" s="258"/>
      <c r="D37" s="259"/>
      <c r="E37" s="257"/>
      <c r="F37" s="260"/>
      <c r="G37" s="260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</row>
    <row r="38" spans="1:19" s="13" customFormat="1" ht="18" customHeight="1" x14ac:dyDescent="0.45">
      <c r="A38" s="261"/>
      <c r="B38" s="257"/>
      <c r="C38" s="258"/>
      <c r="D38" s="259"/>
      <c r="E38" s="257"/>
      <c r="F38" s="260"/>
      <c r="G38" s="260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</row>
    <row r="39" spans="1:19" s="13" customFormat="1" ht="18" customHeight="1" x14ac:dyDescent="0.45">
      <c r="A39" s="261"/>
      <c r="B39" s="257"/>
      <c r="C39" s="258"/>
      <c r="D39" s="259"/>
      <c r="E39" s="257"/>
      <c r="F39" s="260"/>
      <c r="G39" s="260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</row>
    <row r="40" spans="1:19" x14ac:dyDescent="0.4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21" x14ac:dyDescent="0.45">
      <c r="A41" s="47"/>
      <c r="B41" s="47"/>
      <c r="C41" s="254"/>
      <c r="D41" s="254"/>
      <c r="E41" s="254"/>
      <c r="F41" s="255"/>
      <c r="G41" s="254"/>
      <c r="H41" s="254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21" x14ac:dyDescent="0.45">
      <c r="A42" s="47"/>
      <c r="B42" s="47"/>
      <c r="C42" s="254"/>
      <c r="D42" s="254"/>
      <c r="E42" s="254"/>
      <c r="F42" s="254"/>
      <c r="G42" s="254"/>
      <c r="H42" s="254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</sheetData>
  <mergeCells count="3">
    <mergeCell ref="A1:F1"/>
    <mergeCell ref="A2:F2"/>
    <mergeCell ref="H1:S1"/>
  </mergeCells>
  <phoneticPr fontId="0" type="noConversion"/>
  <printOptions horizontalCentered="1"/>
  <pageMargins left="0.7" right="0.7" top="0.75" bottom="0.75" header="0.3" footer="0.3"/>
  <pageSetup paperSize="9" scale="7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9</vt:i4>
      </vt:variant>
    </vt:vector>
  </HeadingPairs>
  <TitlesOfParts>
    <vt:vector size="21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report2!Print_Area</vt:lpstr>
      <vt:lpstr>report3!Print_Area</vt:lpstr>
      <vt:lpstr>summary!Print_Area</vt:lpstr>
      <vt:lpstr>input1!Print_Titles</vt:lpstr>
      <vt:lpstr>input2!Print_Titles</vt:lpstr>
      <vt:lpstr>input3!Print_Titles</vt:lpstr>
      <vt:lpstr>report1!Print_Titles</vt:lpstr>
      <vt:lpstr>report2!Print_Titles</vt:lpstr>
      <vt:lpstr>report3!Print_Titles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Windows User</cp:lastModifiedBy>
  <cp:lastPrinted>2018-06-06T07:14:31Z</cp:lastPrinted>
  <dcterms:created xsi:type="dcterms:W3CDTF">2007-09-01T10:36:03Z</dcterms:created>
  <dcterms:modified xsi:type="dcterms:W3CDTF">2018-06-08T04:26:43Z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